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770" windowHeight="10770" activeTab="1"/>
  </bookViews>
  <sheets>
    <sheet name="Հ1 Ձև1 " sheetId="9" r:id="rId1"/>
    <sheet name="Հ1 Ձև 2 (1) " sheetId="1" r:id="rId2"/>
    <sheet name="Հ1 Ձև 2 (2)" sheetId="11" r:id="rId3"/>
    <sheet name="Լրացման պահանջներ" sheetId="7" r:id="rId4"/>
  </sheets>
  <definedNames>
    <definedName name="_ftn1" localSheetId="0">'Հ1 Ձև1 '!#REF!</definedName>
    <definedName name="_ftn2" localSheetId="0">'Հ1 Ձև1 '!#REF!</definedName>
    <definedName name="_ftnref1" localSheetId="0">'Հ1 Ձև1 '!$W$6</definedName>
    <definedName name="_ftnref2" localSheetId="0">'Հ1 Ձև1 '!$X$6</definedName>
    <definedName name="_Toc501014752" localSheetId="1">'Հ1 Ձև 2 (1) '!#REF!</definedName>
    <definedName name="_Toc501014752" localSheetId="2">'Հ1 Ձև 2 (2)'!#REF!</definedName>
    <definedName name="_Toc501014753" localSheetId="1">'Հ1 Ձև 2 (1) '!#REF!</definedName>
    <definedName name="_Toc501014753" localSheetId="2">'Հ1 Ձև 2 (2)'!#REF!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7" i="11" l="1"/>
  <c r="K47" i="11"/>
  <c r="L47" i="11"/>
  <c r="R47" i="11" s="1"/>
  <c r="M47" i="11"/>
  <c r="S47" i="11" s="1"/>
  <c r="D55" i="11"/>
  <c r="D57" i="11" s="1"/>
  <c r="C55" i="11"/>
  <c r="C57" i="11" s="1"/>
  <c r="K46" i="11" l="1"/>
  <c r="Q46" i="11" s="1"/>
  <c r="K48" i="11"/>
  <c r="Q48" i="11" s="1"/>
  <c r="K49" i="11"/>
  <c r="Q49" i="11" s="1"/>
  <c r="K50" i="11"/>
  <c r="Q50" i="11" s="1"/>
  <c r="K51" i="11"/>
  <c r="Q51" i="11" s="1"/>
  <c r="K52" i="11"/>
  <c r="Q52" i="11" s="1"/>
  <c r="K53" i="11"/>
  <c r="Q53" i="11" s="1"/>
  <c r="K54" i="11"/>
  <c r="Q54" i="11" s="1"/>
  <c r="F46" i="11"/>
  <c r="L46" i="11" s="1"/>
  <c r="R46" i="11" s="1"/>
  <c r="G46" i="11"/>
  <c r="M46" i="11" s="1"/>
  <c r="S46" i="11" s="1"/>
  <c r="F48" i="11"/>
  <c r="L48" i="11" s="1"/>
  <c r="R48" i="11" s="1"/>
  <c r="G48" i="11"/>
  <c r="M48" i="11" s="1"/>
  <c r="S48" i="11" s="1"/>
  <c r="F49" i="11"/>
  <c r="L49" i="11" s="1"/>
  <c r="R49" i="11" s="1"/>
  <c r="G49" i="11"/>
  <c r="M49" i="11" s="1"/>
  <c r="S49" i="11" s="1"/>
  <c r="F50" i="11"/>
  <c r="L50" i="11" s="1"/>
  <c r="R50" i="11" s="1"/>
  <c r="G50" i="11"/>
  <c r="M50" i="11" s="1"/>
  <c r="S50" i="11" s="1"/>
  <c r="F51" i="11"/>
  <c r="L51" i="11" s="1"/>
  <c r="R51" i="11" s="1"/>
  <c r="G51" i="11"/>
  <c r="M51" i="11" s="1"/>
  <c r="S51" i="11" s="1"/>
  <c r="F52" i="11"/>
  <c r="L52" i="11" s="1"/>
  <c r="R52" i="11" s="1"/>
  <c r="G52" i="11"/>
  <c r="M52" i="11" s="1"/>
  <c r="S52" i="11" s="1"/>
  <c r="F53" i="11"/>
  <c r="L53" i="11" s="1"/>
  <c r="R53" i="11" s="1"/>
  <c r="G53" i="11"/>
  <c r="M53" i="11" s="1"/>
  <c r="S53" i="11" s="1"/>
  <c r="F54" i="11"/>
  <c r="L54" i="11" s="1"/>
  <c r="R54" i="11" s="1"/>
  <c r="G54" i="11"/>
  <c r="M54" i="11" s="1"/>
  <c r="S54" i="11" s="1"/>
  <c r="G45" i="11"/>
  <c r="F45" i="11"/>
  <c r="C78" i="1" l="1"/>
  <c r="C80" i="1" s="1"/>
  <c r="K66" i="1"/>
  <c r="E78" i="1"/>
  <c r="F59" i="1"/>
  <c r="G59" i="1" s="1"/>
  <c r="M59" i="1" s="1"/>
  <c r="S59" i="1" s="1"/>
  <c r="F60" i="1"/>
  <c r="G60" i="1" s="1"/>
  <c r="M60" i="1" s="1"/>
  <c r="S60" i="1" s="1"/>
  <c r="F61" i="1"/>
  <c r="L61" i="1" s="1"/>
  <c r="R61" i="1" s="1"/>
  <c r="F62" i="1"/>
  <c r="L62" i="1" s="1"/>
  <c r="R62" i="1" s="1"/>
  <c r="F63" i="1"/>
  <c r="G63" i="1" s="1"/>
  <c r="M63" i="1" s="1"/>
  <c r="S63" i="1" s="1"/>
  <c r="F64" i="1"/>
  <c r="G64" i="1" s="1"/>
  <c r="M64" i="1" s="1"/>
  <c r="S64" i="1" s="1"/>
  <c r="F65" i="1"/>
  <c r="G65" i="1" s="1"/>
  <c r="M65" i="1" s="1"/>
  <c r="S65" i="1" s="1"/>
  <c r="F66" i="1"/>
  <c r="L66" i="1" s="1"/>
  <c r="R66" i="1" s="1"/>
  <c r="F67" i="1"/>
  <c r="G67" i="1" s="1"/>
  <c r="M67" i="1" s="1"/>
  <c r="S67" i="1" s="1"/>
  <c r="F68" i="1"/>
  <c r="G68" i="1" s="1"/>
  <c r="M68" i="1" s="1"/>
  <c r="S68" i="1" s="1"/>
  <c r="F69" i="1"/>
  <c r="L69" i="1" s="1"/>
  <c r="R69" i="1" s="1"/>
  <c r="F70" i="1"/>
  <c r="L70" i="1" s="1"/>
  <c r="R70" i="1" s="1"/>
  <c r="F71" i="1"/>
  <c r="G71" i="1" s="1"/>
  <c r="M71" i="1" s="1"/>
  <c r="S71" i="1" s="1"/>
  <c r="F72" i="1"/>
  <c r="G72" i="1" s="1"/>
  <c r="M72" i="1" s="1"/>
  <c r="S72" i="1" s="1"/>
  <c r="F73" i="1"/>
  <c r="G73" i="1" s="1"/>
  <c r="M73" i="1" s="1"/>
  <c r="S73" i="1" s="1"/>
  <c r="F74" i="1"/>
  <c r="L74" i="1" s="1"/>
  <c r="R74" i="1" s="1"/>
  <c r="F75" i="1"/>
  <c r="G75" i="1" s="1"/>
  <c r="M75" i="1" s="1"/>
  <c r="S75" i="1" s="1"/>
  <c r="F76" i="1"/>
  <c r="L76" i="1" s="1"/>
  <c r="R76" i="1" s="1"/>
  <c r="F77" i="1"/>
  <c r="L77" i="1" s="1"/>
  <c r="R77" i="1" s="1"/>
  <c r="F58" i="1"/>
  <c r="G58" i="1" s="1"/>
  <c r="M58" i="1" s="1"/>
  <c r="S58" i="1" s="1"/>
  <c r="K59" i="1"/>
  <c r="L59" i="1"/>
  <c r="R59" i="1" s="1"/>
  <c r="Q59" i="1"/>
  <c r="K60" i="1"/>
  <c r="L60" i="1"/>
  <c r="R60" i="1" s="1"/>
  <c r="Q60" i="1"/>
  <c r="K61" i="1"/>
  <c r="Q61" i="1"/>
  <c r="K62" i="1"/>
  <c r="Q62" i="1" s="1"/>
  <c r="K63" i="1"/>
  <c r="Q63" i="1" s="1"/>
  <c r="L63" i="1"/>
  <c r="R63" i="1" s="1"/>
  <c r="K64" i="1"/>
  <c r="Q64" i="1" s="1"/>
  <c r="L64" i="1"/>
  <c r="R64" i="1" s="1"/>
  <c r="K65" i="1"/>
  <c r="Q65" i="1" s="1"/>
  <c r="K67" i="1"/>
  <c r="L67" i="1"/>
  <c r="R67" i="1" s="1"/>
  <c r="Q67" i="1"/>
  <c r="K68" i="1"/>
  <c r="Q68" i="1" s="1"/>
  <c r="L68" i="1"/>
  <c r="R68" i="1" s="1"/>
  <c r="K69" i="1"/>
  <c r="Q69" i="1"/>
  <c r="K70" i="1"/>
  <c r="Q70" i="1" s="1"/>
  <c r="K71" i="1"/>
  <c r="L71" i="1"/>
  <c r="R71" i="1" s="1"/>
  <c r="Q71" i="1"/>
  <c r="K72" i="1"/>
  <c r="Q72" i="1" s="1"/>
  <c r="L72" i="1"/>
  <c r="R72" i="1" s="1"/>
  <c r="K73" i="1"/>
  <c r="Q73" i="1"/>
  <c r="K74" i="1"/>
  <c r="Q74" i="1" s="1"/>
  <c r="K75" i="1"/>
  <c r="Q75" i="1" s="1"/>
  <c r="L75" i="1"/>
  <c r="R75" i="1" s="1"/>
  <c r="K76" i="1"/>
  <c r="Q76" i="1" s="1"/>
  <c r="K77" i="1"/>
  <c r="Q77" i="1" s="1"/>
  <c r="L58" i="1"/>
  <c r="R58" i="1" s="1"/>
  <c r="K58" i="1"/>
  <c r="Q58" i="1" s="1"/>
  <c r="I24" i="1"/>
  <c r="J24" i="1" s="1"/>
  <c r="I25" i="1"/>
  <c r="J25" i="1" s="1"/>
  <c r="I26" i="1"/>
  <c r="J26" i="1" s="1"/>
  <c r="I27" i="1"/>
  <c r="J27" i="1" s="1"/>
  <c r="I28" i="1"/>
  <c r="J28" i="1" s="1"/>
  <c r="I29" i="1"/>
  <c r="J29" i="1" s="1"/>
  <c r="I30" i="1"/>
  <c r="J30" i="1" s="1"/>
  <c r="I31" i="1"/>
  <c r="J31" i="1" s="1"/>
  <c r="I32" i="1"/>
  <c r="J32" i="1" s="1"/>
  <c r="I33" i="1"/>
  <c r="J33" i="1" s="1"/>
  <c r="I34" i="1"/>
  <c r="J34" i="1" s="1"/>
  <c r="I35" i="1"/>
  <c r="J35" i="1" s="1"/>
  <c r="I36" i="1"/>
  <c r="J36" i="1" s="1"/>
  <c r="I37" i="1"/>
  <c r="J37" i="1" s="1"/>
  <c r="I38" i="1"/>
  <c r="J38" i="1" s="1"/>
  <c r="I39" i="1"/>
  <c r="J39" i="1" s="1"/>
  <c r="I40" i="1"/>
  <c r="J40" i="1" s="1"/>
  <c r="I41" i="1"/>
  <c r="J41" i="1" s="1"/>
  <c r="I42" i="1"/>
  <c r="J42" i="1" s="1"/>
  <c r="I23" i="1"/>
  <c r="J23" i="1" s="1"/>
  <c r="Y9" i="9"/>
  <c r="W8" i="9"/>
  <c r="X8" i="9"/>
  <c r="Y8" i="9"/>
  <c r="W9" i="9"/>
  <c r="X9" i="9"/>
  <c r="D80" i="1"/>
  <c r="G77" i="1" l="1"/>
  <c r="M77" i="1" s="1"/>
  <c r="S77" i="1" s="1"/>
  <c r="G69" i="1"/>
  <c r="M69" i="1" s="1"/>
  <c r="S69" i="1" s="1"/>
  <c r="L73" i="1"/>
  <c r="R73" i="1" s="1"/>
  <c r="L65" i="1"/>
  <c r="R65" i="1" s="1"/>
  <c r="G62" i="1"/>
  <c r="M62" i="1" s="1"/>
  <c r="S62" i="1" s="1"/>
  <c r="G76" i="1"/>
  <c r="M76" i="1" s="1"/>
  <c r="S76" i="1" s="1"/>
  <c r="G74" i="1"/>
  <c r="M74" i="1" s="1"/>
  <c r="S74" i="1" s="1"/>
  <c r="G70" i="1"/>
  <c r="M70" i="1" s="1"/>
  <c r="S70" i="1" s="1"/>
  <c r="G61" i="1"/>
  <c r="M61" i="1" s="1"/>
  <c r="S61" i="1" s="1"/>
  <c r="K78" i="1"/>
  <c r="Q66" i="1"/>
  <c r="F78" i="1"/>
  <c r="G66" i="1"/>
  <c r="M66" i="1" l="1"/>
  <c r="G78" i="1"/>
  <c r="P57" i="11"/>
  <c r="S9" i="9" s="1"/>
  <c r="O57" i="11"/>
  <c r="R9" i="9" s="1"/>
  <c r="N57" i="11"/>
  <c r="Q9" i="9" s="1"/>
  <c r="G9" i="9"/>
  <c r="F9" i="9"/>
  <c r="M56" i="11"/>
  <c r="L56" i="11"/>
  <c r="K56" i="11"/>
  <c r="J55" i="11"/>
  <c r="J57" i="11" s="1"/>
  <c r="M9" i="9" s="1"/>
  <c r="I55" i="11"/>
  <c r="I57" i="11" s="1"/>
  <c r="L9" i="9" s="1"/>
  <c r="H55" i="11"/>
  <c r="H57" i="11" s="1"/>
  <c r="K9" i="9" s="1"/>
  <c r="G55" i="11"/>
  <c r="G57" i="11" s="1"/>
  <c r="J9" i="9" s="1"/>
  <c r="F55" i="11"/>
  <c r="E55" i="11"/>
  <c r="E57" i="11" s="1"/>
  <c r="H9" i="9" s="1"/>
  <c r="M45" i="11"/>
  <c r="S45" i="11" s="1"/>
  <c r="L45" i="11"/>
  <c r="R45" i="11" s="1"/>
  <c r="K45" i="11"/>
  <c r="Q45" i="11" s="1"/>
  <c r="O80" i="1"/>
  <c r="R8" i="9" s="1"/>
  <c r="P80" i="1"/>
  <c r="S8" i="9" s="1"/>
  <c r="N80" i="1"/>
  <c r="Q8" i="9" s="1"/>
  <c r="M79" i="1"/>
  <c r="L79" i="1"/>
  <c r="K79" i="1"/>
  <c r="K80" i="1" s="1"/>
  <c r="G8" i="9"/>
  <c r="F8" i="9"/>
  <c r="S66" i="1" l="1"/>
  <c r="K55" i="11"/>
  <c r="K57" i="11" s="1"/>
  <c r="N9" i="9" s="1"/>
  <c r="L55" i="11"/>
  <c r="L57" i="11" s="1"/>
  <c r="O9" i="9" s="1"/>
  <c r="Q11" i="9"/>
  <c r="F57" i="11"/>
  <c r="I9" i="9" s="1"/>
  <c r="F11" i="9"/>
  <c r="G11" i="9"/>
  <c r="S11" i="9"/>
  <c r="R11" i="9"/>
  <c r="M55" i="11"/>
  <c r="M57" i="11" s="1"/>
  <c r="P9" i="9" s="1"/>
  <c r="J78" i="1"/>
  <c r="J80" i="1" s="1"/>
  <c r="M8" i="9" s="1"/>
  <c r="M11" i="9" s="1"/>
  <c r="I78" i="1"/>
  <c r="I80" i="1" s="1"/>
  <c r="L8" i="9" s="1"/>
  <c r="L11" i="9" s="1"/>
  <c r="H78" i="1"/>
  <c r="E80" i="1"/>
  <c r="H8" i="9" s="1"/>
  <c r="H11" i="9" s="1"/>
  <c r="Q57" i="11" l="1"/>
  <c r="T9" i="9" s="1"/>
  <c r="R57" i="11"/>
  <c r="U9" i="9" s="1"/>
  <c r="S57" i="11"/>
  <c r="V9" i="9" s="1"/>
  <c r="G80" i="1"/>
  <c r="J8" i="9" s="1"/>
  <c r="J11" i="9" s="1"/>
  <c r="M78" i="1"/>
  <c r="M80" i="1" s="1"/>
  <c r="H80" i="1"/>
  <c r="K8" i="9" s="1"/>
  <c r="K11" i="9" s="1"/>
  <c r="F80" i="1"/>
  <c r="I8" i="9" s="1"/>
  <c r="I11" i="9" s="1"/>
  <c r="L78" i="1"/>
  <c r="L80" i="1" s="1"/>
  <c r="R80" i="1" l="1"/>
  <c r="U8" i="9" s="1"/>
  <c r="U11" i="9" s="1"/>
  <c r="O8" i="9"/>
  <c r="O11" i="9" s="1"/>
  <c r="Q80" i="1"/>
  <c r="T8" i="9" s="1"/>
  <c r="T11" i="9" s="1"/>
  <c r="N8" i="9"/>
  <c r="N11" i="9" s="1"/>
  <c r="S80" i="1"/>
  <c r="V8" i="9" s="1"/>
  <c r="V11" i="9" s="1"/>
  <c r="P8" i="9"/>
  <c r="P11" i="9" s="1"/>
</calcChain>
</file>

<file path=xl/sharedStrings.xml><?xml version="1.0" encoding="utf-8"?>
<sst xmlns="http://schemas.openxmlformats.org/spreadsheetml/2006/main" count="441" uniqueCount="198">
  <si>
    <t>2024թ.</t>
  </si>
  <si>
    <t>2025թ.</t>
  </si>
  <si>
    <t>X</t>
  </si>
  <si>
    <t>2026թ.</t>
  </si>
  <si>
    <t>Հավելված N 1. Գոյություն ունեցող պարտավորությունների գծով ծախսակազմումների ամփոփ ձևաչափի</t>
  </si>
  <si>
    <t>2. Լրացվում է բյուջետային ծրագրի դասիչը և անվանումը</t>
  </si>
  <si>
    <t xml:space="preserve">3. Լրացվում է բյուջետային ծրագրի միջոցառման դասիչը և անվանումը </t>
  </si>
  <si>
    <t>Աղյուսակ 1. Ծախսերի վրա ազդող ծախսային գործոնները</t>
  </si>
  <si>
    <t>6. «Գործոնի տեսակը» սյունակում ներկայացվում են համապատասխան գործոնի տեսակը՝ «գնային գործոն» կամ «ոչ գնային գործոն»:</t>
  </si>
  <si>
    <t>7. «Չափի միավորը» արտահայտում է համապատասխան գործոնի ցուցանիշի չափման միավորը:</t>
  </si>
  <si>
    <t xml:space="preserve">8. «Ստանդարտի (նորմատիվի) առկայությունը» սյունակում լրացվում է «Ոչ» բառը համապատասխան ցուցանիշի հետ կապված ծախսային ստանդարտների (նորմատիվի) բացակայության դեպքում, իսկ դրա առկայության դեպքում կատարվում է հղում այդ ստանդարտը կամ նորմատիվը սահմանող փաստաթղթին: </t>
  </si>
  <si>
    <t>9. «Գործոնի կամ ռեսուրսի սպառման (ծախսման) մակարդակը» սյունակում լրացվում է ծախսային գործոնների կամ դրանց ազդեցությամբ փոփոխված՝ ռեսուրսների սպառման (ծախսման) մակարդակներն արտահայտող ցուցանիշները՝ համապատասխան տարիների համար:</t>
  </si>
  <si>
    <t>10. «Հիմնավորում/պատճառներ» սյունակում լրացվում են գործոնի մակարդակների, ինչպես նաև դրանց ազդեցությամբ համապատասխան ռեսուրսների սպառման մակարդակների փոփոխության պատճառներն ու հիմնավորումները: Ներկայացվում են հիմնավորումներ ծախսերի վրա ազդող գործոնների ընտրության և բյուջետավորվող տարիներից յուրաքանչյուրում նախորդ ժամանակահատվածների համեմատ կանխատեսվող փոփոխությունների վերաբերյալ։ Հիմնավորումները ներկայացնելիս, անհրաժեշտ է ներկայացնել նաև այն ընդհանուր երևույթները/գործոնները/հանգամանքները, որոնք ազդել են համապատասխան գործոնների կանխատեսվող փոփոխությունների վրա (օրինակ պահանջարկի փոփոխություն, իրավական ակտերի ընդունում և այլն): Սպառվող ռեսուսրներից յուրաքանչյուրի համար պետք է ներկայացնել, թե որ գործոնի ազդեցությամբ է փոփոխության ենթարկվել տվյալ ռեսուրսի սպառման (ծախսման) մակարդակը:</t>
  </si>
  <si>
    <t>Աղյուսակ 2. Ծախսերի ամփոփ հաշվարկն (առանց ծախսային խնայողությունների գծով առաջարկների ներառման)</t>
  </si>
  <si>
    <t>11. Աղյուսակում ներկայացվում է միջոցառման գծով գոյություն ուեցող ծախսային պարտավորությունների ճշգրտված հաշվարկը առանց ծախսային խնայողությունների վերաբերյալ առաջարկների ներառման: Ծախսակազմման նպատակով մեկից ավելի ծախսերի օբյեկտների առանձնացման դեպքում յուրաքանչյուր ծախսերի օբյեկտի համար լրացվում է առանձին աղյուսակ:</t>
  </si>
  <si>
    <t xml:space="preserve">12. «Ծախսային տարրերը» սյունակում ներկայացվում է տվյալ միջոցառմանն առնչվող ծախսային տարրերը՝ խմբավորված ըստ բյուջետային ծախսերի տնտեսագիտական դասակարգման հոդվածների: Ընդ որում, ըստ հոդվածների բացված ներկայացվում են միայն այն ծախսերը, որոնց հաշվարկներում հայտատուից անկախ պատճառներով փոփոխություններ են կատարվել բազային տարվա (2020թ) ծախսերի համեմատ: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 </t>
  </si>
  <si>
    <t>13. Լրացվում է ծախսերի փոփոխության հանգեցրած գնային և ոչ գնային գործոնների կամ սպառվող ռեսուրսների անվանումները և չափման միավորները, ինչպես նաև դրանց մակարդակները (գնային գործոնների դեպքում՝ դրամական, իսկ ոչ գնային գործոնների դեպքում բնաիրային արտահայտությամբ) համապատասխան տարիների համար: Մեկից ավելի համապատասխան գործոնների/ռեսուրսների առկայության պարագայում դրանցից յուրաքանչյուրի համար անհրաժեշտ է աղյուսակում ավելացնել նոր սյունակներ: Ընդ որում, անհրաժեշտության դեպքում, բացի համապատասխան ծախսերում փոփոխության հանգեցրած գործոններից/ռեսուրսներից անհրաժեշտ է ներառել նաև այն գործոնների/ռեսուրսների վերաբերյալ տվյալները, որոնք ներառված են այդ ծախսերի հաշվարկներում, սակայն չեն ենթարկվել փոփոխության:</t>
  </si>
  <si>
    <t>14. Լրացվում է համապատասխան ծախսային տարրերի գծով ծախսերի հաշվարկը: Այն հաշվարկվում է ելնելով ծախսային (գնային և ոչ գնային) գործոնների կամ ռեսուրսների սպառման մակարդակներից:</t>
  </si>
  <si>
    <r>
      <t>15.</t>
    </r>
    <r>
      <rPr>
        <sz val="8"/>
        <color theme="1"/>
        <rFont val="GHEA Grapalat"/>
        <family val="3"/>
      </rPr>
      <t xml:space="preserve"> </t>
    </r>
    <r>
      <rPr>
        <i/>
        <sz val="9"/>
        <color theme="1"/>
        <rFont val="GHEA Grapalat"/>
        <family val="3"/>
      </rPr>
      <t>«Ընդամենը փոփոխության ենթարկված ծախսեր» տողում լրացում է բազային տարվա (2020թ) ծախսերի համեմատ հայտատուից անկախ պատճառներով փոփոխության ենթարկված բոլոր ծախսային տարրերի (հոդվածների) գծով ընհանուր ծախսերը: Այն հավասար է փոփոխության ենթարկված հոդվածների գծով ծախսերի հանրագումարին: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t>
    </r>
  </si>
  <si>
    <t xml:space="preserve">16. «Ընդամենը փոփոխության չենթարկված ծախսեր» տողում լրացում է բազային տարվա (2020թ) ծախսերի համեմատ փոփոխության չենթարկված բոլոր ծախսային տարրերի (հոդվածների) գծով ընհանուր ծախսերը: Այն հավասար է փոփոխության չենթարկված ծախսային տարրերի (հոդվածների) գծով ծախսերի հանրագումարին: Ընդ որում, այդ ծախսային տարրերի (հոդվածների) գծով ծախսերի բացվածքը աղյուսակում չի ներկայացվում: Բազային տարում համապատասխան ծախսերի վերաբերյալ փաստացի ցուցանիշների բացակայության դեպքում որպես համեմատության ելակետ անհրաժեշտ է դիտարկել 2021 թվականի համար հաստատված համապատասխան պլանային ցուցանիշները: </t>
  </si>
  <si>
    <r>
      <t>17.</t>
    </r>
    <r>
      <rPr>
        <sz val="8"/>
        <color theme="1"/>
        <rFont val="GHEA Grapalat"/>
        <family val="3"/>
      </rPr>
      <t xml:space="preserve"> </t>
    </r>
    <r>
      <rPr>
        <i/>
        <sz val="9"/>
        <color theme="1"/>
        <rFont val="GHEA Grapalat"/>
        <family val="3"/>
      </rPr>
      <t xml:space="preserve">«ԸՆԴԱՄԵՆԸ» տողում լրացում է միջոցառման գծով բոլոր ծախսերի հանրագումարը՝ համապատասխան տարիների համար: </t>
    </r>
  </si>
  <si>
    <t xml:space="preserve">Աղյուսակ 3. Ծախսային խնայողությունների գծով առաջարկները </t>
  </si>
  <si>
    <t>18. Աղյուսակում ներկայացվում է միջոցառման գծով ծախսային խնայողությունների վերաբերյալ առաջարկները՝ համապատասխան հաշվարկներով և հիմնավորումներով: Ծախսային խնայողությունների վերաբերյալ առաջարկները ներկայացվում են սույն հավելվածի Աղյուսակ 2-ում համապատասխան տարիների համար հաշվարկված ծախսերի նկատմամբ:</t>
  </si>
  <si>
    <t>19. Նշվում է միջոցառման գծով ծախսային խնայողության վերաբերյալ առաջարկի բնույթը` համապատասխան տողի դիմացի վանդակում դնելով &lt;X&gt; նշանը:</t>
  </si>
  <si>
    <t>20. Ներկայացվում է միջոցառման գծով հաշվարկված ծախսերում խնայողությունների վերաբերյալ առաջարկի մանրամասն նկարագրությունը՝ ներառյալ համապատասխան հաշվարկներն ու հիմնվորումները: Անհրաժեշտության դեպքում մանրամասն այդ հաշվարկներն ու հիմնավորումները կարող են ներկայացվել աղյուսակի կից ֆայլերի տեսքով:</t>
  </si>
  <si>
    <t xml:space="preserve">21. Ներկայացվում է ծախսերի ամփոփ գնահատականը ծախսային խնայողությունների վերաբերյալ առաջարկների իրականացման արդյունքում: </t>
  </si>
  <si>
    <t>22. Ներկայացվում է միջոցառման գծով հաշվարկված ծախսերն (առանց ծախսային խնայողությունների վորաբերյալ առաջարկների ներառման) ըստ առանձին տարիների՝ տնտեսագիտական դասակարգման հոդվածներով բացվածի: Հաշվարկված ծախսեր են համարվում սույն հավելվածի Աղյուսակ 2-ում համապատասխան տարիների համար հաշվարկված ծախսերը:</t>
  </si>
  <si>
    <t>23. Ներկայացվում է միջոցառման գծով ծախսային խնայողության վերաբերյալ ամփոփ առաջարկը՝ տնտեսագիտական դասակարգման հոդվածներով բացված: Սյունակում ծախսային խնայողությունների գծով առաջարկների վերաբերյալ տեղեկատվությունը ներկայացվում է հաշվարկային ծախսերի նկատմամբ դրական կամ բացասական փոփոխությունների տեսքով:</t>
  </si>
  <si>
    <t>24. Ներկայացվում է միջոցառման գծով առաջարկվող ծախսերը՝ ծախսային խնայողությունների վերաբերյալ առաջարկները ներառած: Այն հավասար է տվյալ հոդածի գծով նախոևդ երկու սյունակներում ներառված ցուցանիշների հանրագումարին:</t>
  </si>
  <si>
    <t xml:space="preserve">4. Լրացվում է միջոցառման հիմքում դրված ծախսային պարտավորության բնույթը՝ «Պարտադիր ծախսերին դասվող միջոցառում»,
 «Հայեցողական ծախսերին դասվող միջոցառում (շարունակական)», «Հայեցողական ծախսերին դասվող միջոցառում (ոչ շարունակական)»: </t>
  </si>
  <si>
    <t>2022թ.բազային (փաստացի) տարի</t>
  </si>
  <si>
    <t>5. «Ծախսային գործոնը կամ սպառվող (ծախսվող) ռեսուրսը» սյունակում ներկայացվում են ծախսերի մակարդակի վրա ուղղակիորեն ազդող բոլոր այն գործոնները, որոնց ազդեցությամբ փոփոխություններ են կատարվել ծախսերում, ինչպես նաև այն ռեսուրսների անվանումները, որոնց սպառման (ծախսման) չափերը փոխվել են այդ գործոնների անմիջական ազդեցությամբ։ Ծախսային գործոնները պետք է ներառեն միայն այն գնային և ոչ գնային գործոնները, որոնց մակարդակների փոփոխությունները կատարվել են հայտատուից անկախ պատճառներով և որոնք անմիջականորեն ազդել են ռեսուրսների սպառման (ծախսման) մակարդակի կամ դրանց գների վրա (օրինակ՝ շահառուների թվաքանակի փոփոխությունը, նվազագույն աշխատավարձի փոփոխությունը և այլն): Սպառվող ռեսուսրները պետք է ներառեն այն բոլոր ռեսուրսները, որոնց սպառման (ծախսման)  մակարդակները փոփոխվել են վերոհիշյալ գործոնների ազդեցությամբ և որոնք հանգեցրել են ծախսերի հաշվարկների փոփոխության (օրինակ՝ աշխատողների թվաքականի փոփոխություն, էլեկտրաէներգիային սպառման ծավալների փոփոխություն և այլն):</t>
  </si>
  <si>
    <t>Ծրագիր</t>
  </si>
  <si>
    <t>Միջոցառում</t>
  </si>
  <si>
    <t>Ծրագրի/ միջոցառման անվանումը</t>
  </si>
  <si>
    <t>2022թ.</t>
  </si>
  <si>
    <t>2023թ.</t>
  </si>
  <si>
    <t>2026թ</t>
  </si>
  <si>
    <t>2025թ</t>
  </si>
  <si>
    <t>2024թ</t>
  </si>
  <si>
    <t>List 1</t>
  </si>
  <si>
    <t>List 2</t>
  </si>
  <si>
    <t>List 3</t>
  </si>
  <si>
    <t>Պարտադիր</t>
  </si>
  <si>
    <t>Գնային</t>
  </si>
  <si>
    <t>1. Գոյություն ունեցող միջոցառումը՝</t>
  </si>
  <si>
    <t>Հայեցողական (շարունակական)</t>
  </si>
  <si>
    <t>Ոչ գնային</t>
  </si>
  <si>
    <t>2. Միջոցառման հիմքում դրված ծախսային պարտավորության բնույթը՝</t>
  </si>
  <si>
    <t xml:space="preserve">3. Միջոցառման ծախսակազմման հիմքում դրված հիմնական ծախսային գործոնները՝ </t>
  </si>
  <si>
    <t xml:space="preserve">2022թ.- բազային տարի (փաստ) </t>
  </si>
  <si>
    <t>2023թ. (սպասողական)</t>
  </si>
  <si>
    <r>
      <t>4. Միջոցառման գծով ծախսային խնայողությունների առաջարկները՝</t>
    </r>
    <r>
      <rPr>
        <b/>
        <sz val="10"/>
        <color theme="1"/>
        <rFont val="GHEA Grapalat"/>
        <family val="3"/>
      </rPr>
      <t xml:space="preserve"> </t>
    </r>
    <r>
      <rPr>
        <b/>
        <vertAlign val="superscript"/>
        <sz val="10"/>
        <color theme="1"/>
        <rFont val="GHEA Grapalat"/>
        <family val="3"/>
      </rPr>
      <t>18</t>
    </r>
  </si>
  <si>
    <r>
      <t xml:space="preserve">4.1 Միջոցառման գծով ծախսային խնայողության վերաբերյալ առաջարկի բնույթը՝ </t>
    </r>
    <r>
      <rPr>
        <i/>
        <vertAlign val="superscript"/>
        <sz val="9"/>
        <color theme="1"/>
        <rFont val="GHEA Grapalat"/>
        <family val="3"/>
      </rPr>
      <t>19</t>
    </r>
  </si>
  <si>
    <r>
      <t xml:space="preserve">4.2 Նկարագրություն՝ </t>
    </r>
    <r>
      <rPr>
        <vertAlign val="superscript"/>
        <sz val="9"/>
        <color theme="1"/>
        <rFont val="GHEA Grapalat"/>
        <family val="3"/>
      </rPr>
      <t>20</t>
    </r>
  </si>
  <si>
    <t xml:space="preserve">5. Միջոցառման գծով ծախսերի ամփոփ հաշվարկը՝ </t>
  </si>
  <si>
    <t>Գնային գործոններով պայմանավորված ծախսերի ընդհանուր փոփոխությունը (+/-)</t>
  </si>
  <si>
    <t>Ոչ գնային գործոններով պայմանավորված ծախսերի ընդհանուր փոփոխությունը (+/-)</t>
  </si>
  <si>
    <t xml:space="preserve">Միջոցառման գծով ճշգրտված բազային բյուջեն </t>
  </si>
  <si>
    <r>
      <t>Ընդամենը փոփոխության չենթարկված ծախսեր (հազ. դրամ)</t>
    </r>
    <r>
      <rPr>
        <vertAlign val="superscript"/>
        <sz val="9"/>
        <color theme="1"/>
        <rFont val="GHEA Grapalat"/>
        <family val="3"/>
      </rPr>
      <t>16</t>
    </r>
  </si>
  <si>
    <r>
      <t>ԸՆԴԱՄԵՆԸ (հազ. դրամ)</t>
    </r>
    <r>
      <rPr>
        <vertAlign val="superscript"/>
        <sz val="9"/>
        <color theme="1"/>
        <rFont val="GHEA Grapalat"/>
        <family val="3"/>
      </rPr>
      <t>17</t>
    </r>
  </si>
  <si>
    <t>Լրացման պահանջներ</t>
  </si>
  <si>
    <t xml:space="preserve">1. Ձևաչափը լրացվում է բյուջետային ծրագրերի յուրաքանչյուր միջոցառման համար առանձին փաստաթղթի տեսքով (առանձին շիթերում) </t>
  </si>
  <si>
    <r>
      <t>Ծրագրային դասիչը</t>
    </r>
    <r>
      <rPr>
        <vertAlign val="superscript"/>
        <sz val="8"/>
        <color theme="1"/>
        <rFont val="GHEA Grapalat"/>
        <family val="3"/>
      </rPr>
      <t>[2]</t>
    </r>
  </si>
  <si>
    <r>
      <t>Ընդամենը ծախսեր (հազ. դրամ)</t>
    </r>
    <r>
      <rPr>
        <vertAlign val="superscript"/>
        <sz val="8"/>
        <color theme="1"/>
        <rFont val="GHEA Grapalat"/>
        <family val="3"/>
      </rPr>
      <t>14</t>
    </r>
  </si>
  <si>
    <r>
      <t>Միջոցառման հիմքում դրված ծախսային պարտավորության բնույթը՝ (ընտրել)</t>
    </r>
    <r>
      <rPr>
        <vertAlign val="superscript"/>
        <sz val="8"/>
        <color theme="1"/>
        <rFont val="GHEA Grapalat"/>
        <family val="3"/>
      </rPr>
      <t>4</t>
    </r>
  </si>
  <si>
    <t xml:space="preserve">Ծրագրի </t>
  </si>
  <si>
    <t>Բյուջետային ծախսերը (հազ. դրամ)</t>
  </si>
  <si>
    <t>2023թ.(պլանային)</t>
  </si>
  <si>
    <t>Ծախսային խնայողությունների գծով ամփոփ առաջարկը</t>
  </si>
  <si>
    <r>
      <t>Ձևաչափ N 2. Գոյություն ունեցող պարտավորությունների գծով ծախսակազմումների ամփոփ ձևաչափ</t>
    </r>
    <r>
      <rPr>
        <b/>
        <vertAlign val="superscript"/>
        <sz val="10"/>
        <color theme="1"/>
        <rFont val="GHEA Grapalat"/>
        <family val="3"/>
      </rPr>
      <t>1</t>
    </r>
  </si>
  <si>
    <t>x</t>
  </si>
  <si>
    <r>
      <t>Ընդամենը փոփոխության ենթարկված ծախսեր (հազ. դրամ)</t>
    </r>
    <r>
      <rPr>
        <vertAlign val="superscript"/>
        <sz val="9"/>
        <color theme="1"/>
        <rFont val="GHEA Grapalat"/>
        <family val="3"/>
      </rPr>
      <t>15</t>
    </r>
  </si>
  <si>
    <t>Ընդամենը</t>
  </si>
  <si>
    <t>Ներկայացնել ըստ առաջնահերթության</t>
  </si>
  <si>
    <t>Ծրագրի /միջոցառման նախատեսվող ավարտը</t>
  </si>
  <si>
    <t>Ավելացնել տողեր միջոցառումնրի համար</t>
  </si>
  <si>
    <t>Ծրագրի /միջոցառման սկիզբը</t>
  </si>
  <si>
    <r>
      <t>Հավելված N 1. Գոյություն ունեցող պարտավորությունների գծով ծախսակազմումների ամփոփ ձևաչափ</t>
    </r>
    <r>
      <rPr>
        <b/>
        <vertAlign val="superscript"/>
        <sz val="12"/>
        <color theme="1"/>
        <rFont val="GHEA Grapalat"/>
        <family val="3"/>
      </rPr>
      <t>*</t>
    </r>
  </si>
  <si>
    <r>
      <t>Ձևաչափ N 1. Գոյություն ունեցող պարտավորությունների գծով ամփոփ տեղեկատվություն</t>
    </r>
    <r>
      <rPr>
        <b/>
        <vertAlign val="superscript"/>
        <sz val="10"/>
        <color theme="1"/>
        <rFont val="GHEA Grapalat"/>
        <family val="3"/>
      </rPr>
      <t>1</t>
    </r>
    <r>
      <rPr>
        <b/>
        <sz val="10"/>
        <color theme="1"/>
        <rFont val="GHEA Grapalat"/>
        <family val="3"/>
      </rPr>
      <t xml:space="preserve"> </t>
    </r>
  </si>
  <si>
    <t>*</t>
  </si>
  <si>
    <t>**</t>
  </si>
  <si>
    <r>
      <t xml:space="preserve">Ծախսային գործոնը </t>
    </r>
    <r>
      <rPr>
        <vertAlign val="superscript"/>
        <sz val="9"/>
        <color theme="1"/>
        <rFont val="GHEA Grapalat"/>
        <family val="3"/>
      </rPr>
      <t xml:space="preserve">12 </t>
    </r>
  </si>
  <si>
    <r>
      <t>Չափի միավորը</t>
    </r>
    <r>
      <rPr>
        <vertAlign val="superscript"/>
        <sz val="9"/>
        <color theme="1"/>
        <rFont val="GHEA Grapalat"/>
        <family val="3"/>
      </rPr>
      <t>13</t>
    </r>
  </si>
  <si>
    <r>
      <t>Գործոնի տեսակը</t>
    </r>
    <r>
      <rPr>
        <vertAlign val="superscript"/>
        <sz val="9"/>
        <color theme="1"/>
        <rFont val="GHEA Grapalat"/>
        <family val="3"/>
      </rPr>
      <t xml:space="preserve">14 </t>
    </r>
  </si>
  <si>
    <r>
      <t>Ստանդարտի (նորմատիվի) առկայությունը</t>
    </r>
    <r>
      <rPr>
        <vertAlign val="superscript"/>
        <sz val="9"/>
        <color theme="1"/>
        <rFont val="GHEA Grapalat"/>
        <family val="3"/>
      </rPr>
      <t>15</t>
    </r>
  </si>
  <si>
    <r>
      <t>Ծախսային գործոնի մակարդակը</t>
    </r>
    <r>
      <rPr>
        <vertAlign val="superscript"/>
        <sz val="9"/>
        <color theme="1"/>
        <rFont val="GHEA Grapalat"/>
        <family val="3"/>
      </rPr>
      <t xml:space="preserve">16 </t>
    </r>
  </si>
  <si>
    <r>
      <t>Հիմնավորումներ/ Պատճառներ</t>
    </r>
    <r>
      <rPr>
        <vertAlign val="superscript"/>
        <sz val="9"/>
        <color theme="1"/>
        <rFont val="GHEA Grapalat"/>
        <family val="3"/>
      </rPr>
      <t xml:space="preserve">17 </t>
    </r>
  </si>
  <si>
    <r>
      <t>Ծախսային տարրերը</t>
    </r>
    <r>
      <rPr>
        <vertAlign val="superscript"/>
        <sz val="9"/>
        <color theme="1"/>
        <rFont val="GHEA Grapalat"/>
        <family val="3"/>
      </rPr>
      <t>21</t>
    </r>
  </si>
  <si>
    <r>
      <t>Բազային (փաստացի) տարի</t>
    </r>
    <r>
      <rPr>
        <vertAlign val="superscript"/>
        <sz val="9"/>
        <color theme="1"/>
        <rFont val="GHEA Grapalat"/>
        <family val="3"/>
      </rPr>
      <t>25</t>
    </r>
  </si>
  <si>
    <r>
      <t>Ընթացիկ տարի (պլանային)</t>
    </r>
    <r>
      <rPr>
        <vertAlign val="superscript"/>
        <sz val="9"/>
        <color theme="1"/>
        <rFont val="GHEA Grapalat"/>
        <family val="3"/>
      </rPr>
      <t>26</t>
    </r>
  </si>
  <si>
    <r>
      <t>Գնային գործոններով պայմանավորված ծախսերի ընդհանուր փոփոխությունը</t>
    </r>
    <r>
      <rPr>
        <vertAlign val="superscript"/>
        <sz val="9"/>
        <color theme="1"/>
        <rFont val="GHEA Grapalat"/>
        <family val="3"/>
      </rPr>
      <t>27</t>
    </r>
    <r>
      <rPr>
        <sz val="9"/>
        <color theme="1"/>
        <rFont val="GHEA Grapalat"/>
        <family val="3"/>
      </rPr>
      <t xml:space="preserve"> (+/-)</t>
    </r>
  </si>
  <si>
    <r>
      <t>Ոչ գնային գործոններով պայմանավորված ծախսերի ընդհանուր փոփոխությունը</t>
    </r>
    <r>
      <rPr>
        <vertAlign val="superscript"/>
        <sz val="9"/>
        <color theme="1"/>
        <rFont val="GHEA Grapalat"/>
        <family val="3"/>
      </rPr>
      <t>28</t>
    </r>
    <r>
      <rPr>
        <sz val="9"/>
        <color theme="1"/>
        <rFont val="GHEA Grapalat"/>
        <family val="3"/>
      </rPr>
      <t xml:space="preserve"> (+/-)</t>
    </r>
  </si>
  <si>
    <r>
      <t>Միջոցառման գծով ճշգրտված բազային բյուջեն</t>
    </r>
    <r>
      <rPr>
        <vertAlign val="superscript"/>
        <sz val="9"/>
        <color theme="1"/>
        <rFont val="GHEA Grapalat"/>
        <family val="3"/>
      </rPr>
      <t>29</t>
    </r>
    <r>
      <rPr>
        <sz val="9"/>
        <color theme="1"/>
        <rFont val="GHEA Grapalat"/>
        <family val="3"/>
      </rPr>
      <t xml:space="preserve"> </t>
    </r>
  </si>
  <si>
    <r>
      <t>Ծախսային խնայողության գծով ամփոփ առաջարկը</t>
    </r>
    <r>
      <rPr>
        <vertAlign val="superscript"/>
        <sz val="9"/>
        <color theme="1"/>
        <rFont val="GHEA Grapalat"/>
        <family val="3"/>
      </rPr>
      <t>30</t>
    </r>
    <r>
      <rPr>
        <sz val="9"/>
        <color theme="1"/>
        <rFont val="GHEA Grapalat"/>
        <family val="3"/>
      </rPr>
      <t xml:space="preserve"> (-)</t>
    </r>
  </si>
  <si>
    <r>
      <t>Միջոցառման գծով ծախսերը</t>
    </r>
    <r>
      <rPr>
        <vertAlign val="superscript"/>
        <sz val="9"/>
        <color theme="1"/>
        <rFont val="GHEA Grapalat"/>
        <family val="3"/>
      </rPr>
      <t>31</t>
    </r>
    <r>
      <rPr>
        <sz val="9"/>
        <color theme="1"/>
        <rFont val="GHEA Grapalat"/>
        <family val="3"/>
      </rPr>
      <t xml:space="preserve"> </t>
    </r>
  </si>
  <si>
    <t>Պետական գույքի հաշվառում</t>
  </si>
  <si>
    <t xml:space="preserve"> Պետական գույքի հաշվառման (գրանցամատյանի վարման կարգի սահմանում)</t>
  </si>
  <si>
    <t xml:space="preserve">Պետական գույքի գույքագրում </t>
  </si>
  <si>
    <t>Պետական գույքի գնահատում</t>
  </si>
  <si>
    <t>Պետական գույքի սպասարկման ծառայություններ</t>
  </si>
  <si>
    <t xml:space="preserve">«Պետական գույքի կառավարման մասին» ՀՀ օրենքի 7-րդ հոդվածի 1-ին մասի 1-ին կետ, ՀՀ կառավարության 31.03.2016թ. N 340-Ն և  26.12.2019թ. N 1972-Ա որոշումներ </t>
  </si>
  <si>
    <t>Աճուրդի կազմակերպման և անցկացման ծառայություններ</t>
  </si>
  <si>
    <t>Պետական գույքի օտարման գործընթացում սահմանված կարգով կազմակերպում և իրականացնում է աճուրդներ և մրցույթներ</t>
  </si>
  <si>
    <t xml:space="preserve">«Պետական գույքի կառավարման մասին» ՀՀ օրենքի 7-րդ հոդվածի 1-ին մասի 15-րդ կետ, ՀՀ կառավարության 15.04.2021թ. N587-Ն և 04.06.2020թ. 04-ի N914-Ն որոշումներ </t>
  </si>
  <si>
    <t>Շարժական գույքի պահառության կազմակերպում</t>
  </si>
  <si>
    <t>ՀՀ Կառավարության 24.03.2016թ. N 298-Ն և 15.04.2021թ. N587-Ն որոշումներ, ՀՀ տարածքային կառավարման և ենթակառուցվածքների նախարարի 2021 թվականի հունիսի 08-ի N 29-Լ հրաման</t>
  </si>
  <si>
    <t>Պետական գույքի կառավարում</t>
  </si>
  <si>
    <t xml:space="preserve">Պետական գույքի հաշվառման, գույքագրման, գնահատման, անշարժ գույքի պահառության, սպասարկման աշխատանքների, և աճուրդների իրականացան ծառայություններ </t>
  </si>
  <si>
    <t>Միջոցառման սկիզբը</t>
  </si>
  <si>
    <t>Միջոցառման դասիչը</t>
  </si>
  <si>
    <t>Միջոցառման անվանումը</t>
  </si>
  <si>
    <t>2002թ.</t>
  </si>
  <si>
    <t>Անժամկետ շարունակական</t>
  </si>
  <si>
    <r>
      <t>Պարտադիր կամ հայեցողական  պարտավորությունների շրջանակը</t>
    </r>
    <r>
      <rPr>
        <vertAlign val="superscript"/>
        <sz val="10"/>
        <color theme="1"/>
        <rFont val="GHEA Grapalat"/>
        <family val="3"/>
      </rPr>
      <t>9</t>
    </r>
  </si>
  <si>
    <r>
      <t>Պարտադիր պարտավորության շրջանակներում գործադիր մարմնի հայեցողական իրավասությունների շրջանակները</t>
    </r>
    <r>
      <rPr>
        <vertAlign val="superscript"/>
        <sz val="10"/>
        <color theme="1"/>
        <rFont val="GHEA Grapalat"/>
        <family val="3"/>
      </rPr>
      <t>10</t>
    </r>
  </si>
  <si>
    <r>
      <t>Պարտադիր կամ հայեցողական պարտավորությունը սահմանող օրենսդրական հիմքերը</t>
    </r>
    <r>
      <rPr>
        <vertAlign val="superscript"/>
        <sz val="10"/>
        <color theme="1"/>
        <rFont val="GHEA Grapalat"/>
        <family val="3"/>
      </rPr>
      <t>11</t>
    </r>
  </si>
  <si>
    <r>
      <t xml:space="preserve">Ծախսային գործոնը </t>
    </r>
    <r>
      <rPr>
        <vertAlign val="superscript"/>
        <sz val="10"/>
        <color theme="1"/>
        <rFont val="GHEA Grapalat"/>
        <family val="3"/>
      </rPr>
      <t xml:space="preserve">12 </t>
    </r>
  </si>
  <si>
    <r>
      <t>Չափի միավորը</t>
    </r>
    <r>
      <rPr>
        <vertAlign val="superscript"/>
        <sz val="10"/>
        <color theme="1"/>
        <rFont val="GHEA Grapalat"/>
        <family val="3"/>
      </rPr>
      <t>13</t>
    </r>
  </si>
  <si>
    <r>
      <t>Գործոնի տեսակը</t>
    </r>
    <r>
      <rPr>
        <vertAlign val="superscript"/>
        <sz val="10"/>
        <color theme="1"/>
        <rFont val="GHEA Grapalat"/>
        <family val="3"/>
      </rPr>
      <t xml:space="preserve">14 </t>
    </r>
  </si>
  <si>
    <r>
      <t>Ստանդարտի (նորմատիվի) առկայությունը</t>
    </r>
    <r>
      <rPr>
        <vertAlign val="superscript"/>
        <sz val="10"/>
        <color theme="1"/>
        <rFont val="GHEA Grapalat"/>
        <family val="3"/>
      </rPr>
      <t>15</t>
    </r>
  </si>
  <si>
    <r>
      <t>Ծախսային գործոնի մակարդակը</t>
    </r>
    <r>
      <rPr>
        <vertAlign val="superscript"/>
        <sz val="10"/>
        <color theme="1"/>
        <rFont val="GHEA Grapalat"/>
        <family val="3"/>
      </rPr>
      <t xml:space="preserve">16 </t>
    </r>
  </si>
  <si>
    <r>
      <t>Հիմնավորումներ/ Պատճառներ</t>
    </r>
    <r>
      <rPr>
        <vertAlign val="superscript"/>
        <sz val="10"/>
        <color theme="1"/>
        <rFont val="GHEA Grapalat"/>
        <family val="3"/>
      </rPr>
      <t xml:space="preserve">17 </t>
    </r>
  </si>
  <si>
    <r>
      <t xml:space="preserve">4.2 Նկարագրություն՝ </t>
    </r>
    <r>
      <rPr>
        <vertAlign val="superscript"/>
        <sz val="10"/>
        <color theme="1"/>
        <rFont val="GHEA Grapalat"/>
        <family val="3"/>
      </rPr>
      <t>20</t>
    </r>
  </si>
  <si>
    <r>
      <t>Բազային (փաստացի) տարի</t>
    </r>
    <r>
      <rPr>
        <vertAlign val="superscript"/>
        <sz val="10"/>
        <color theme="1"/>
        <rFont val="GHEA Grapalat"/>
        <family val="3"/>
      </rPr>
      <t>25</t>
    </r>
  </si>
  <si>
    <r>
      <t>Ընթացիկ տարի (պլանային)</t>
    </r>
    <r>
      <rPr>
        <vertAlign val="superscript"/>
        <sz val="10"/>
        <color theme="1"/>
        <rFont val="GHEA Grapalat"/>
        <family val="3"/>
      </rPr>
      <t>26</t>
    </r>
  </si>
  <si>
    <r>
      <t>Գնային գործոններով պայմանավորված ծախսերի ընդհանուր փոփոխությունը</t>
    </r>
    <r>
      <rPr>
        <vertAlign val="superscript"/>
        <sz val="10"/>
        <color theme="1"/>
        <rFont val="GHEA Grapalat"/>
        <family val="3"/>
      </rPr>
      <t>27</t>
    </r>
    <r>
      <rPr>
        <sz val="10"/>
        <color theme="1"/>
        <rFont val="GHEA Grapalat"/>
        <family val="3"/>
      </rPr>
      <t xml:space="preserve"> (+/-)</t>
    </r>
  </si>
  <si>
    <r>
      <t>Ոչ գնային գործոններով պայմանավորված ծախսերի ընդհանուր փոփոխությունը</t>
    </r>
    <r>
      <rPr>
        <vertAlign val="superscript"/>
        <sz val="10"/>
        <color theme="1"/>
        <rFont val="GHEA Grapalat"/>
        <family val="3"/>
      </rPr>
      <t>28</t>
    </r>
    <r>
      <rPr>
        <sz val="10"/>
        <color theme="1"/>
        <rFont val="GHEA Grapalat"/>
        <family val="3"/>
      </rPr>
      <t xml:space="preserve"> (+/-)</t>
    </r>
  </si>
  <si>
    <r>
      <t>Միջոցառման գծով ճշգրտված բազային բյուջեն</t>
    </r>
    <r>
      <rPr>
        <vertAlign val="superscript"/>
        <sz val="10"/>
        <color theme="1"/>
        <rFont val="GHEA Grapalat"/>
        <family val="3"/>
      </rPr>
      <t>29</t>
    </r>
    <r>
      <rPr>
        <sz val="10"/>
        <color theme="1"/>
        <rFont val="GHEA Grapalat"/>
        <family val="3"/>
      </rPr>
      <t xml:space="preserve"> </t>
    </r>
  </si>
  <si>
    <r>
      <t>Ծախսային խնայողության գծով ամփոփ առաջարկը</t>
    </r>
    <r>
      <rPr>
        <vertAlign val="superscript"/>
        <sz val="10"/>
        <color theme="1"/>
        <rFont val="GHEA Grapalat"/>
        <family val="3"/>
      </rPr>
      <t>30</t>
    </r>
    <r>
      <rPr>
        <sz val="10"/>
        <color theme="1"/>
        <rFont val="GHEA Grapalat"/>
        <family val="3"/>
      </rPr>
      <t xml:space="preserve"> (-)</t>
    </r>
  </si>
  <si>
    <r>
      <t>Միջոցառման գծով ծախսերը</t>
    </r>
    <r>
      <rPr>
        <vertAlign val="superscript"/>
        <sz val="10"/>
        <color theme="1"/>
        <rFont val="GHEA Grapalat"/>
        <family val="3"/>
      </rPr>
      <t>31</t>
    </r>
    <r>
      <rPr>
        <sz val="10"/>
        <color theme="1"/>
        <rFont val="GHEA Grapalat"/>
        <family val="3"/>
      </rPr>
      <t xml:space="preserve"> </t>
    </r>
  </si>
  <si>
    <r>
      <t>Ընդամենը փոփոխության ենթարկված ծախսեր (հազ. դրամ)</t>
    </r>
    <r>
      <rPr>
        <vertAlign val="superscript"/>
        <sz val="10"/>
        <color theme="1"/>
        <rFont val="GHEA Grapalat"/>
        <family val="3"/>
      </rPr>
      <t>15</t>
    </r>
  </si>
  <si>
    <r>
      <t>Ընդամենը փոփոխության չենթարկված ծախսեր (հազ. դրամ)</t>
    </r>
    <r>
      <rPr>
        <vertAlign val="superscript"/>
        <sz val="10"/>
        <color theme="1"/>
        <rFont val="GHEA Grapalat"/>
        <family val="3"/>
      </rPr>
      <t>16</t>
    </r>
  </si>
  <si>
    <r>
      <t>ԸՆԴԱՄԵՆԸ (հազ. դրամ)</t>
    </r>
    <r>
      <rPr>
        <vertAlign val="superscript"/>
        <sz val="10"/>
        <color theme="1"/>
        <rFont val="GHEA Grapalat"/>
        <family val="3"/>
      </rPr>
      <t>17</t>
    </r>
  </si>
  <si>
    <r>
      <t xml:space="preserve">4. Միջոցառման գծով ծախսային խնայողությունների առաջարկները՝ </t>
    </r>
    <r>
      <rPr>
        <b/>
        <vertAlign val="superscript"/>
        <sz val="10"/>
        <color theme="1"/>
        <rFont val="GHEA Grapalat"/>
        <family val="3"/>
      </rPr>
      <t>18</t>
    </r>
  </si>
  <si>
    <r>
      <t xml:space="preserve">4.1 Միջոցառման գծով ծախսային խնայողության վերաբերյալ առաջարկի բնույթը՝ </t>
    </r>
    <r>
      <rPr>
        <vertAlign val="superscript"/>
        <sz val="10"/>
        <color theme="1"/>
        <rFont val="GHEA Grapalat"/>
        <family val="3"/>
      </rPr>
      <t>19</t>
    </r>
  </si>
  <si>
    <t>Ծախսային պարտավորության բնույթը</t>
  </si>
  <si>
    <t>«Պետական գույքի կառավարման մասին» ՀՀ օրենքի 7-րդ հոդվածի 1-ին մասի 3-րդ կետ, «Հաշվապահական հաշվառման մասին», «Հանրային հատվածի կազմակերպութնների հաշվապահական հաշվառման մասին» ՀՀ օրենքներ</t>
  </si>
  <si>
    <t>«Պետական գույքի կառավարման մասին» ՀՀ օրենքի 7-րդ հոդվածի 1-ին մասի 9-րդ կետ և 16-րդ հոդվածի 1-ին մաս, ՀՀ կառավարութ-յան 27.03.1998թ. N209,  15.04.2021թ. N587-Ն և 04.06.2020թ. 04-ի N914-Ն որոշումներ</t>
  </si>
  <si>
    <t>Ծախսային տարրերը</t>
  </si>
  <si>
    <t>Կառավարչական ծառայություններ</t>
  </si>
  <si>
    <t>Էներգետիկ ծառայություններ</t>
  </si>
  <si>
    <t>Կոմունալ ծառայություններ</t>
  </si>
  <si>
    <t>Կապի ծառայություններ</t>
  </si>
  <si>
    <t>Ներքին գործուղումներ</t>
  </si>
  <si>
    <t>Աշխատակազմի մասնագիտական զարգացման ծառայություններ</t>
  </si>
  <si>
    <t>Համակարգչային ծառայություններ</t>
  </si>
  <si>
    <t>Տեղեկատվական ծառայություններ</t>
  </si>
  <si>
    <t>Մասնագիտական ծառայություններ</t>
  </si>
  <si>
    <t>Մեքենաների և սարքավորումների ընթացիկ նորոգում և պահպանում</t>
  </si>
  <si>
    <t>Գրասենյակային նյութեր և հագուստ</t>
  </si>
  <si>
    <t xml:space="preserve"> Տրանսպորտային նյութեր</t>
  </si>
  <si>
    <t>Կենցաղային և հանրային սննդի նյութեր</t>
  </si>
  <si>
    <t xml:space="preserve"> Հատուկ նպատակային այլ նյութեր</t>
  </si>
  <si>
    <t>Այլ հարկեր</t>
  </si>
  <si>
    <t>Պարտադիր վճարներ</t>
  </si>
  <si>
    <t xml:space="preserve"> Այլ ծախսեր</t>
  </si>
  <si>
    <t>Աշխատանքի վարձատրոթյուն</t>
  </si>
  <si>
    <r>
      <t xml:space="preserve"> </t>
    </r>
    <r>
      <rPr>
        <sz val="10"/>
        <color rgb="FF000000"/>
        <rFont val="Sylfaen"/>
        <family val="1"/>
      </rPr>
      <t>Էներգետիկ ծառայություններ</t>
    </r>
  </si>
  <si>
    <t xml:space="preserve"> Կոմունալ ծառայություններ</t>
  </si>
  <si>
    <t xml:space="preserve"> Մեքենաների և սարքավորումների ընթացիկ նորոգում և պահպանում</t>
  </si>
  <si>
    <t xml:space="preserve"> Գրասենյակային նյութեր և հագուստ</t>
  </si>
  <si>
    <t xml:space="preserve"> Կենցաղային և հատուկ նպատակային այլ նյութեր</t>
  </si>
  <si>
    <t>Հատուկ նպատակային այլ նյութեր</t>
  </si>
  <si>
    <t xml:space="preserve"> Այլ հարկեր</t>
  </si>
  <si>
    <r>
      <t> </t>
    </r>
    <r>
      <rPr>
        <sz val="10"/>
        <color rgb="FF000000"/>
        <rFont val="Sylfaen"/>
        <family val="1"/>
      </rPr>
      <t>Այլ ծախսեր</t>
    </r>
  </si>
  <si>
    <t xml:space="preserve">Շարժական գույքի պահառության կազմակերպում </t>
  </si>
  <si>
    <t>Պետական սեփականություն հանդիսացող շենքերի պայմանների բարելավում</t>
  </si>
  <si>
    <t>հազ․ դրամ</t>
  </si>
  <si>
    <t>Ոչ</t>
  </si>
  <si>
    <t xml:space="preserve">«Պետական գույքի կառավարման մասին» ՀՀ օրենքի 7-րդ հոդվածի 1-ին մասի 4-րդ կետ և ՀՀ կառավարության 2005 թվականի ապրիլի 28-ի N 562-Ն որոշուման </t>
  </si>
  <si>
    <t>Հազ․ դրամ</t>
  </si>
  <si>
    <t>ոչ</t>
  </si>
  <si>
    <t>Ապահովագրական ծախսեր</t>
  </si>
  <si>
    <t>Շենքերի և կառույցների ընթացիկ նորոգում, պահպանում</t>
  </si>
  <si>
    <r>
      <t>Ծրագրի դասիչը</t>
    </r>
    <r>
      <rPr>
        <vertAlign val="superscript"/>
        <sz val="9"/>
        <color theme="1"/>
        <rFont val="GHEA Grapalat"/>
        <family val="3"/>
      </rPr>
      <t/>
    </r>
  </si>
  <si>
    <r>
      <t>Ծրագրի անվանումը</t>
    </r>
    <r>
      <rPr>
        <vertAlign val="superscript"/>
        <sz val="9"/>
        <color theme="1"/>
        <rFont val="GHEA Grapalat"/>
        <family val="3"/>
      </rPr>
      <t/>
    </r>
  </si>
  <si>
    <t>2016թ.</t>
  </si>
  <si>
    <t>Նվազագույն աշխատավարձի փոփոխություն</t>
  </si>
  <si>
    <t>Պահանջի առաջացում</t>
  </si>
  <si>
    <t>Ծավալի ավելացում</t>
  </si>
  <si>
    <t>Պահանջի փոփոխություն</t>
  </si>
  <si>
    <t>Գույքի գնահատման օրենքի փոփոխություն</t>
  </si>
  <si>
    <t>էլեկտրոնային ծրագրերի շահագործում</t>
  </si>
  <si>
    <t>Անհրաժեշտության վերացում</t>
  </si>
  <si>
    <t>Ծրագրի փոփոխություն</t>
  </si>
  <si>
    <t>Պահանջի նվազում</t>
  </si>
  <si>
    <t>Պայմանագրային փոփոխություններ</t>
  </si>
  <si>
    <t>Գնային փոփոխություն</t>
  </si>
  <si>
    <t>Պահանջից կախված</t>
  </si>
  <si>
    <t>Տարածքի ավելացում</t>
  </si>
  <si>
    <t xml:space="preserve"> Կենցաղայի նյութեր</t>
  </si>
  <si>
    <t>պահանջի փոփոխություն</t>
  </si>
  <si>
    <t>Պայհանջի առաջացում</t>
  </si>
  <si>
    <t>Նվազագույն աշխատավարձի աճ</t>
  </si>
  <si>
    <t xml:space="preserve"> Կոմունալ խառայություններ</t>
  </si>
  <si>
    <t>Պետական գույքի գնահատման  կարգի և ժամկետների սահմանում</t>
  </si>
  <si>
    <t>Անշարժ գույքի պահառության ծառայություններ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</si>
</sst>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5" x14ac:knownFonts="1">
    <font>
      <sz val="11"/>
      <color theme="1"/>
      <name val="Calibri"/>
      <family val="2"/>
      <scheme val="minor"/>
    </font>
    <font>
      <b/>
      <sz val="12"/>
      <color theme="1"/>
      <name val="GHEA Grapalat"/>
      <family val="3"/>
    </font>
    <font>
      <b/>
      <vertAlign val="superscript"/>
      <sz val="12"/>
      <color theme="1"/>
      <name val="GHEA Grapalat"/>
      <family val="3"/>
    </font>
    <font>
      <sz val="9"/>
      <color theme="1"/>
      <name val="GHEA Grapalat"/>
      <family val="3"/>
    </font>
    <font>
      <vertAlign val="superscript"/>
      <sz val="9"/>
      <color theme="1"/>
      <name val="GHEA Grapalat"/>
      <family val="3"/>
    </font>
    <font>
      <i/>
      <sz val="9"/>
      <color theme="1"/>
      <name val="GHEA Grapalat"/>
      <family val="3"/>
    </font>
    <font>
      <sz val="8"/>
      <color theme="1"/>
      <name val="GHEA Grapalat"/>
      <family val="3"/>
    </font>
    <font>
      <b/>
      <sz val="10"/>
      <color theme="1"/>
      <name val="GHEA Grapalat"/>
      <family val="3"/>
    </font>
    <font>
      <b/>
      <i/>
      <sz val="12"/>
      <color theme="1"/>
      <name val="GHEA Grapalat"/>
      <family val="3"/>
    </font>
    <font>
      <b/>
      <i/>
      <sz val="10"/>
      <color theme="1"/>
      <name val="GHEA Grapalat"/>
      <family val="3"/>
    </font>
    <font>
      <b/>
      <sz val="9"/>
      <color theme="1"/>
      <name val="GHEA Grapalat"/>
      <family val="3"/>
    </font>
    <font>
      <sz val="10"/>
      <color theme="1"/>
      <name val="GHEA Grapalat"/>
      <family val="3"/>
    </font>
    <font>
      <b/>
      <vertAlign val="superscript"/>
      <sz val="10"/>
      <color theme="1"/>
      <name val="GHEA Grapalat"/>
      <family val="3"/>
    </font>
    <font>
      <sz val="11"/>
      <color theme="1"/>
      <name val="GHEA Grapalat"/>
      <family val="3"/>
    </font>
    <font>
      <i/>
      <vertAlign val="superscript"/>
      <sz val="9"/>
      <color theme="1"/>
      <name val="GHEA Grapalat"/>
      <family val="3"/>
    </font>
    <font>
      <vertAlign val="superscript"/>
      <sz val="8"/>
      <color theme="1"/>
      <name val="GHEA Grapalat"/>
      <family val="3"/>
    </font>
    <font>
      <vertAlign val="superscript"/>
      <sz val="10"/>
      <color theme="1"/>
      <name val="GHEA Grapalat"/>
      <family val="3"/>
    </font>
    <font>
      <b/>
      <sz val="11"/>
      <color theme="1"/>
      <name val="GHEA Grapalat"/>
      <family val="3"/>
    </font>
    <font>
      <sz val="10"/>
      <name val="Sylfaen"/>
      <family val="1"/>
    </font>
    <font>
      <i/>
      <sz val="10"/>
      <color rgb="FF000000"/>
      <name val="Sylfaen"/>
      <family val="1"/>
    </font>
    <font>
      <sz val="10"/>
      <color rgb="FF000000"/>
      <name val="Sylfaen"/>
      <family val="1"/>
    </font>
    <font>
      <b/>
      <sz val="10"/>
      <color rgb="FF000000"/>
      <name val="Sylfaen"/>
      <family val="1"/>
    </font>
    <font>
      <sz val="10"/>
      <name val="GHEA Grapalat"/>
      <family val="3"/>
    </font>
    <font>
      <b/>
      <sz val="10"/>
      <name val="GHEA Grapalat"/>
      <family val="3"/>
    </font>
    <font>
      <sz val="11"/>
      <color rgb="FF000000"/>
      <name val="Calibri"/>
      <family val="2"/>
    </font>
  </fonts>
  <fills count="10">
    <fill>
      <patternFill patternType="none"/>
    </fill>
    <fill>
      <patternFill patternType="gray125"/>
    </fill>
    <fill>
      <patternFill patternType="solid">
        <fgColor rgb="FFD9D9D9"/>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59999389629810485"/>
        <bgColor indexed="64"/>
      </patternFill>
    </fill>
    <fill>
      <patternFill patternType="solid">
        <fgColor rgb="FFFFFFFF"/>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5">
    <xf numFmtId="0" fontId="0" fillId="0" borderId="0" xfId="0"/>
    <xf numFmtId="0" fontId="7" fillId="0" borderId="0" xfId="0" applyFont="1" applyAlignment="1">
      <alignment vertical="center"/>
    </xf>
    <xf numFmtId="0" fontId="5" fillId="0" borderId="0" xfId="0" applyFont="1" applyAlignment="1">
      <alignment horizontal="justify" vertical="center"/>
    </xf>
    <xf numFmtId="0" fontId="1"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horizontal="left" vertical="center" wrapText="1"/>
    </xf>
    <xf numFmtId="0" fontId="9" fillId="0" borderId="3" xfId="0" applyFont="1" applyBorder="1" applyAlignment="1">
      <alignment vertical="center"/>
    </xf>
    <xf numFmtId="0" fontId="9" fillId="0" borderId="0" xfId="0" applyFont="1" applyAlignment="1">
      <alignment vertical="center"/>
    </xf>
    <xf numFmtId="0" fontId="9" fillId="0" borderId="3" xfId="0" applyFont="1" applyBorder="1" applyAlignment="1">
      <alignment horizontal="left" vertical="center"/>
    </xf>
    <xf numFmtId="0" fontId="5" fillId="0" borderId="0" xfId="0" applyFont="1" applyAlignment="1">
      <alignment vertical="center"/>
    </xf>
    <xf numFmtId="0" fontId="3" fillId="0" borderId="0" xfId="0" applyFont="1" applyAlignment="1">
      <alignment vertical="center"/>
    </xf>
    <xf numFmtId="0" fontId="3" fillId="2" borderId="1" xfId="0" applyFont="1" applyFill="1" applyBorder="1" applyAlignment="1">
      <alignment vertical="center" wrapText="1"/>
    </xf>
    <xf numFmtId="0" fontId="3"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0" fillId="5" borderId="1" xfId="0" applyFont="1" applyFill="1" applyBorder="1" applyAlignment="1">
      <alignment vertical="center" wrapText="1"/>
    </xf>
    <xf numFmtId="0" fontId="6" fillId="5" borderId="2"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0" fillId="6" borderId="0" xfId="0" applyFill="1"/>
    <xf numFmtId="0" fontId="3" fillId="3" borderId="1" xfId="0" applyFont="1" applyFill="1" applyBorder="1" applyAlignment="1">
      <alignment vertical="center" wrapText="1"/>
    </xf>
    <xf numFmtId="0" fontId="6" fillId="7" borderId="1" xfId="0" applyFont="1" applyFill="1" applyBorder="1" applyAlignment="1">
      <alignment horizontal="center" vertical="center" wrapText="1"/>
    </xf>
    <xf numFmtId="0" fontId="11" fillId="0" borderId="0" xfId="0" applyFont="1" applyAlignment="1">
      <alignment horizontal="left" vertical="center" wrapText="1"/>
    </xf>
    <xf numFmtId="0" fontId="11" fillId="3" borderId="1" xfId="0" applyFont="1" applyFill="1" applyBorder="1" applyAlignment="1">
      <alignment vertical="center"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11" fillId="0" borderId="0" xfId="0" applyFont="1" applyAlignment="1">
      <alignment vertical="center"/>
    </xf>
    <xf numFmtId="0" fontId="11" fillId="5" borderId="1" xfId="0" applyFont="1" applyFill="1" applyBorder="1" applyAlignment="1">
      <alignment vertical="center" wrapText="1"/>
    </xf>
    <xf numFmtId="0" fontId="11" fillId="0" borderId="1" xfId="0" applyFont="1" applyBorder="1" applyAlignment="1">
      <alignment vertical="center" wrapText="1"/>
    </xf>
    <xf numFmtId="0" fontId="7" fillId="0" borderId="3" xfId="0" applyFont="1" applyBorder="1" applyAlignment="1">
      <alignment vertical="center"/>
    </xf>
    <xf numFmtId="0" fontId="7" fillId="0" borderId="3" xfId="0" applyFont="1" applyBorder="1" applyAlignment="1">
      <alignment horizontal="left" vertical="center"/>
    </xf>
    <xf numFmtId="0" fontId="17" fillId="0" borderId="0" xfId="0" applyFont="1" applyAlignment="1">
      <alignment horizontal="left" vertical="center"/>
    </xf>
    <xf numFmtId="0" fontId="18" fillId="0" borderId="2" xfId="0" applyFont="1" applyBorder="1" applyAlignment="1">
      <alignment vertical="center"/>
    </xf>
    <xf numFmtId="4" fontId="18" fillId="0" borderId="2" xfId="0" applyNumberFormat="1" applyFont="1" applyBorder="1" applyAlignment="1">
      <alignment horizontal="left" vertical="center" wrapText="1"/>
    </xf>
    <xf numFmtId="4" fontId="18" fillId="0" borderId="1" xfId="0" applyNumberFormat="1" applyFont="1" applyBorder="1" applyAlignment="1">
      <alignment horizontal="left" vertical="center" wrapText="1"/>
    </xf>
    <xf numFmtId="4" fontId="18" fillId="0" borderId="7" xfId="0" applyNumberFormat="1" applyFont="1" applyBorder="1" applyAlignment="1">
      <alignment horizontal="left" vertical="center" wrapText="1"/>
    </xf>
    <xf numFmtId="2" fontId="11" fillId="0" borderId="1" xfId="0" applyNumberFormat="1" applyFont="1" applyBorder="1" applyAlignment="1">
      <alignment horizontal="center" vertical="center" wrapText="1"/>
    </xf>
    <xf numFmtId="0" fontId="19" fillId="8" borderId="2" xfId="0" applyFont="1" applyFill="1" applyBorder="1" applyAlignment="1">
      <alignment horizontal="left" vertical="center" wrapText="1"/>
    </xf>
    <xf numFmtId="0" fontId="20" fillId="8" borderId="1" xfId="0" applyFont="1" applyFill="1" applyBorder="1" applyAlignment="1">
      <alignment horizontal="left" vertical="center" wrapText="1"/>
    </xf>
    <xf numFmtId="0" fontId="20" fillId="8" borderId="2" xfId="0" applyFont="1" applyFill="1" applyBorder="1" applyAlignment="1">
      <alignment horizontal="left" vertical="center" wrapText="1"/>
    </xf>
    <xf numFmtId="0" fontId="21" fillId="8" borderId="1" xfId="0" applyFont="1" applyFill="1" applyBorder="1" applyAlignment="1">
      <alignment horizontal="left" vertical="center" wrapText="1"/>
    </xf>
    <xf numFmtId="164" fontId="11" fillId="0" borderId="1" xfId="0" applyNumberFormat="1" applyFont="1" applyBorder="1" applyAlignment="1">
      <alignment horizontal="center" vertical="center" wrapText="1"/>
    </xf>
    <xf numFmtId="0" fontId="6" fillId="5" borderId="2" xfId="0" applyFont="1" applyFill="1" applyBorder="1" applyAlignment="1">
      <alignment horizontal="left" vertical="center" wrapText="1"/>
    </xf>
    <xf numFmtId="0" fontId="6" fillId="5" borderId="1" xfId="0" applyFont="1" applyFill="1" applyBorder="1" applyAlignment="1">
      <alignment horizontal="left" vertical="center" wrapText="1"/>
    </xf>
    <xf numFmtId="0" fontId="11" fillId="0" borderId="1" xfId="0" applyFont="1" applyBorder="1" applyAlignment="1">
      <alignment horizontal="left" vertical="center"/>
    </xf>
    <xf numFmtId="0" fontId="3" fillId="3" borderId="7" xfId="0" applyFont="1" applyFill="1" applyBorder="1" applyAlignment="1">
      <alignment vertical="center" wrapText="1"/>
    </xf>
    <xf numFmtId="165" fontId="11" fillId="0" borderId="1" xfId="0" applyNumberFormat="1" applyFont="1" applyBorder="1" applyAlignment="1">
      <alignment horizontal="center" vertical="center" wrapText="1"/>
    </xf>
    <xf numFmtId="164" fontId="10" fillId="5" borderId="1" xfId="0" applyNumberFormat="1" applyFont="1" applyFill="1" applyBorder="1" applyAlignment="1">
      <alignment vertical="center" wrapText="1"/>
    </xf>
    <xf numFmtId="164" fontId="3" fillId="7" borderId="1" xfId="0" applyNumberFormat="1"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3" fillId="7"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1" fillId="0" borderId="1" xfId="0" applyFont="1" applyBorder="1" applyAlignment="1">
      <alignment horizontal="center" vertical="center"/>
    </xf>
    <xf numFmtId="0" fontId="9" fillId="0" borderId="0" xfId="0" applyFont="1" applyAlignment="1">
      <alignment horizontal="left" vertical="center"/>
    </xf>
    <xf numFmtId="0" fontId="7" fillId="0" borderId="0" xfId="0" applyFont="1" applyAlignment="1">
      <alignment horizontal="center" vertical="center"/>
    </xf>
    <xf numFmtId="0" fontId="11" fillId="3" borderId="6" xfId="0" applyFont="1" applyFill="1" applyBorder="1" applyAlignment="1">
      <alignment horizontal="center" vertical="center" wrapText="1"/>
    </xf>
    <xf numFmtId="0" fontId="11" fillId="0" borderId="0" xfId="0" applyFont="1" applyAlignment="1">
      <alignment horizontal="center" vertical="center" wrapText="1"/>
    </xf>
    <xf numFmtId="0" fontId="17" fillId="0" borderId="0" xfId="0" applyFont="1" applyAlignment="1">
      <alignment horizontal="center" vertical="center"/>
    </xf>
    <xf numFmtId="0" fontId="7" fillId="0" borderId="0" xfId="0" applyFont="1" applyAlignment="1">
      <alignment horizontal="center" vertical="center" wrapText="1"/>
    </xf>
    <xf numFmtId="0" fontId="11" fillId="0" borderId="0" xfId="0" applyFont="1" applyAlignment="1">
      <alignment horizontal="center" vertical="center"/>
    </xf>
    <xf numFmtId="165"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0" fillId="3" borderId="0" xfId="0" applyFill="1" applyAlignment="1">
      <alignment vertical="center"/>
    </xf>
    <xf numFmtId="0" fontId="11" fillId="0" borderId="0" xfId="0" applyFont="1" applyAlignment="1">
      <alignment horizontal="left" vertical="center"/>
    </xf>
    <xf numFmtId="0" fontId="17" fillId="0" borderId="0" xfId="0" applyFont="1" applyAlignment="1">
      <alignment vertical="center"/>
    </xf>
    <xf numFmtId="0" fontId="13" fillId="0" borderId="0" xfId="0" applyFont="1" applyAlignment="1">
      <alignment vertical="center"/>
    </xf>
    <xf numFmtId="0" fontId="13" fillId="0" borderId="0" xfId="0" applyFont="1" applyAlignment="1">
      <alignment horizontal="left" vertical="center"/>
    </xf>
    <xf numFmtId="164" fontId="11" fillId="0" borderId="0" xfId="0" applyNumberFormat="1" applyFont="1" applyAlignment="1">
      <alignment horizontal="left" vertical="center"/>
    </xf>
    <xf numFmtId="0" fontId="11" fillId="5" borderId="2" xfId="0" applyFont="1" applyFill="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165" fontId="3" fillId="0" borderId="1" xfId="0" applyNumberFormat="1" applyFont="1" applyBorder="1" applyAlignment="1">
      <alignment horizontal="center" vertical="center"/>
    </xf>
    <xf numFmtId="165" fontId="3" fillId="5"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18" fillId="0" borderId="1" xfId="0" applyFont="1" applyBorder="1" applyAlignment="1">
      <alignment vertical="center"/>
    </xf>
    <xf numFmtId="0" fontId="19" fillId="8" borderId="1" xfId="0" applyFont="1" applyFill="1" applyBorder="1" applyAlignment="1">
      <alignment horizontal="left" vertical="center" wrapText="1"/>
    </xf>
    <xf numFmtId="0" fontId="3" fillId="0" borderId="1" xfId="0" applyFont="1" applyBorder="1" applyAlignment="1">
      <alignment horizontal="left" vertical="center"/>
    </xf>
    <xf numFmtId="0" fontId="0" fillId="0" borderId="1" xfId="0" applyBorder="1" applyAlignment="1">
      <alignment horizontal="left" vertical="center"/>
    </xf>
    <xf numFmtId="0" fontId="18" fillId="5" borderId="2" xfId="0" applyFont="1" applyFill="1" applyBorder="1" applyAlignment="1">
      <alignment vertical="center"/>
    </xf>
    <xf numFmtId="165" fontId="22" fillId="5" borderId="1" xfId="0" applyNumberFormat="1" applyFont="1" applyFill="1" applyBorder="1" applyAlignment="1">
      <alignment horizontal="center" vertical="center" wrapText="1"/>
    </xf>
    <xf numFmtId="0" fontId="22" fillId="5" borderId="1" xfId="0" applyFont="1" applyFill="1" applyBorder="1" applyAlignment="1">
      <alignment horizontal="center" vertical="center" wrapText="1"/>
    </xf>
    <xf numFmtId="4" fontId="18" fillId="5" borderId="2" xfId="0" applyNumberFormat="1" applyFont="1" applyFill="1" applyBorder="1" applyAlignment="1">
      <alignment horizontal="left" vertical="center" wrapText="1"/>
    </xf>
    <xf numFmtId="4" fontId="18" fillId="5" borderId="1" xfId="0" applyNumberFormat="1" applyFont="1" applyFill="1" applyBorder="1" applyAlignment="1">
      <alignment horizontal="left" vertical="center" wrapText="1"/>
    </xf>
    <xf numFmtId="0" fontId="23" fillId="5" borderId="1" xfId="0" applyFont="1" applyFill="1" applyBorder="1" applyAlignment="1">
      <alignment horizontal="center" vertical="center" wrapText="1"/>
    </xf>
    <xf numFmtId="0" fontId="23" fillId="5" borderId="1" xfId="0" applyFont="1" applyFill="1" applyBorder="1" applyAlignment="1">
      <alignment vertical="center" wrapText="1"/>
    </xf>
    <xf numFmtId="0" fontId="11" fillId="9" borderId="1" xfId="0" applyFont="1" applyFill="1" applyBorder="1" applyAlignment="1">
      <alignment vertical="center" wrapText="1"/>
    </xf>
    <xf numFmtId="165" fontId="11" fillId="9" borderId="1" xfId="0" applyNumberFormat="1" applyFont="1" applyFill="1" applyBorder="1" applyAlignment="1">
      <alignment horizontal="center" vertical="center" wrapText="1"/>
    </xf>
    <xf numFmtId="0" fontId="11" fillId="9" borderId="1" xfId="0" applyFont="1" applyFill="1" applyBorder="1" applyAlignment="1">
      <alignment horizontal="center" vertical="center" wrapText="1"/>
    </xf>
    <xf numFmtId="164" fontId="11" fillId="9" borderId="1" xfId="0" applyNumberFormat="1" applyFont="1" applyFill="1" applyBorder="1" applyAlignment="1">
      <alignment horizontal="center" vertical="center" wrapText="1"/>
    </xf>
    <xf numFmtId="164" fontId="3" fillId="9"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5" fontId="6" fillId="5" borderId="2" xfId="0" applyNumberFormat="1" applyFont="1" applyFill="1" applyBorder="1" applyAlignment="1">
      <alignment horizontal="center" vertical="center" wrapText="1"/>
    </xf>
    <xf numFmtId="165" fontId="6" fillId="5" borderId="1" xfId="0" applyNumberFormat="1" applyFont="1" applyFill="1" applyBorder="1" applyAlignment="1">
      <alignment horizontal="center" vertical="center" wrapText="1"/>
    </xf>
    <xf numFmtId="165" fontId="6" fillId="3" borderId="1" xfId="0" applyNumberFormat="1" applyFont="1" applyFill="1" applyBorder="1" applyAlignment="1">
      <alignment horizontal="center" vertical="center" wrapText="1"/>
    </xf>
    <xf numFmtId="165" fontId="6" fillId="7"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7"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7" fillId="0" borderId="1" xfId="0" applyFont="1" applyBorder="1" applyAlignment="1">
      <alignment horizontal="center" vertical="center"/>
    </xf>
    <xf numFmtId="0" fontId="11" fillId="4"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7" borderId="1" xfId="0" applyFont="1" applyFill="1" applyBorder="1" applyAlignment="1">
      <alignment horizontal="center" vertical="center" wrapText="1"/>
    </xf>
    <xf numFmtId="0" fontId="3" fillId="0" borderId="1"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center"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48</xdr:row>
          <xdr:rowOff>0</xdr:rowOff>
        </xdr:from>
        <xdr:to>
          <xdr:col>3</xdr:col>
          <xdr:colOff>0</xdr:colOff>
          <xdr:row>49</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45</xdr:row>
          <xdr:rowOff>171450</xdr:rowOff>
        </xdr:from>
        <xdr:to>
          <xdr:col>3</xdr:col>
          <xdr:colOff>752475</xdr:colOff>
          <xdr:row>47</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47</xdr:row>
          <xdr:rowOff>28575</xdr:rowOff>
        </xdr:from>
        <xdr:to>
          <xdr:col>3</xdr:col>
          <xdr:colOff>752475</xdr:colOff>
          <xdr:row>48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49</xdr:row>
          <xdr:rowOff>9525</xdr:rowOff>
        </xdr:from>
        <xdr:to>
          <xdr:col>2</xdr:col>
          <xdr:colOff>571500</xdr:colOff>
          <xdr:row>50</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Այլ (նկարագրել)՝</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35</xdr:row>
          <xdr:rowOff>0</xdr:rowOff>
        </xdr:from>
        <xdr:to>
          <xdr:col>3</xdr:col>
          <xdr:colOff>161925</xdr:colOff>
          <xdr:row>36</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«Արտադրել - գնել» այլընտրանքի կիրառում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171450</xdr:rowOff>
        </xdr:from>
        <xdr:to>
          <xdr:col>4</xdr:col>
          <xdr:colOff>0</xdr:colOff>
          <xdr:row>34</xdr:row>
          <xdr:rowOff>28575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Կիրառվող ռեսուրսների սպառման ծավալների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34</xdr:row>
          <xdr:rowOff>28575</xdr:rowOff>
        </xdr:from>
        <xdr:to>
          <xdr:col>4</xdr:col>
          <xdr:colOff>0</xdr:colOff>
          <xdr:row>35</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Կիրառվող ռեսուրսների տեսակներում (համախմբությունում) փոփոխություն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36</xdr:row>
          <xdr:rowOff>9525</xdr:rowOff>
        </xdr:from>
        <xdr:to>
          <xdr:col>2</xdr:col>
          <xdr:colOff>571500</xdr:colOff>
          <xdr:row>37</xdr:row>
          <xdr:rowOff>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1100" b="0" i="0" u="none" strike="noStrike" baseline="0">
                  <a:solidFill>
                    <a:srgbClr val="000000"/>
                  </a:solidFill>
                  <a:latin typeface="Calibri"/>
                </a:rPr>
                <a:t>Այլ (նկարագրել)՝</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C10" workbookViewId="0">
      <selection activeCell="N14" sqref="N14"/>
    </sheetView>
  </sheetViews>
  <sheetFormatPr defaultRowHeight="15" x14ac:dyDescent="0.25"/>
  <cols>
    <col min="1" max="1" width="4.85546875" customWidth="1"/>
    <col min="2" max="2" width="9.85546875" customWidth="1"/>
    <col min="3" max="3" width="11.28515625" customWidth="1"/>
    <col min="4" max="4" width="12.7109375" customWidth="1"/>
    <col min="5" max="5" width="22.28515625" customWidth="1"/>
    <col min="6" max="6" width="14.28515625" customWidth="1"/>
    <col min="7" max="7" width="11.28515625" customWidth="1"/>
    <col min="8" max="8" width="9.42578125" customWidth="1"/>
    <col min="9" max="9" width="12.42578125" customWidth="1"/>
    <col min="10" max="11" width="10.28515625" customWidth="1"/>
    <col min="12" max="17" width="9.5703125" customWidth="1"/>
    <col min="18" max="18" width="12.140625" customWidth="1"/>
    <col min="22" max="22" width="16.28515625" customWidth="1"/>
    <col min="23" max="23" width="11.140625" customWidth="1"/>
    <col min="24" max="24" width="10.42578125" customWidth="1"/>
    <col min="25" max="25" width="25" customWidth="1"/>
  </cols>
  <sheetData>
    <row r="1" spans="1:25" ht="19.5" x14ac:dyDescent="0.25">
      <c r="A1" s="1" t="s">
        <v>78</v>
      </c>
      <c r="B1" s="1"/>
      <c r="C1" s="1"/>
      <c r="D1" s="1"/>
      <c r="E1" s="1"/>
      <c r="F1" s="1"/>
      <c r="G1" s="1"/>
      <c r="H1" s="1"/>
      <c r="I1" s="1"/>
      <c r="J1" s="1"/>
      <c r="K1" s="1"/>
      <c r="L1" s="1"/>
      <c r="M1" s="1"/>
      <c r="N1" s="1"/>
      <c r="O1" s="1"/>
      <c r="P1" s="1"/>
      <c r="Q1" s="1"/>
      <c r="R1" s="1"/>
      <c r="S1" s="1"/>
      <c r="T1" s="1"/>
      <c r="U1" s="1"/>
    </row>
    <row r="2" spans="1:25" ht="17.25" x14ac:dyDescent="0.25">
      <c r="A2" s="3"/>
      <c r="B2" s="3"/>
      <c r="C2" s="3"/>
      <c r="D2" s="3"/>
      <c r="E2" s="3"/>
      <c r="F2" s="3"/>
      <c r="G2" s="3"/>
      <c r="H2" s="3"/>
      <c r="I2" s="3"/>
      <c r="J2" s="3"/>
      <c r="K2" s="3"/>
      <c r="L2" s="3"/>
      <c r="M2" s="3"/>
      <c r="N2" s="3"/>
      <c r="O2" s="3"/>
      <c r="P2" s="3"/>
      <c r="Q2" s="3"/>
      <c r="R2" s="3"/>
      <c r="S2" s="3"/>
      <c r="T2" s="3"/>
      <c r="U2" s="3"/>
    </row>
    <row r="3" spans="1:25" ht="17.25" x14ac:dyDescent="0.25">
      <c r="A3" s="1" t="s">
        <v>79</v>
      </c>
      <c r="B3" s="3"/>
      <c r="C3" s="3"/>
      <c r="D3" s="3"/>
      <c r="E3" s="3"/>
      <c r="F3" s="3"/>
      <c r="G3" s="3"/>
      <c r="H3" s="3"/>
      <c r="I3" s="3"/>
      <c r="J3" s="3"/>
      <c r="K3" s="3"/>
      <c r="L3" s="3"/>
      <c r="M3" s="3"/>
      <c r="N3" s="3"/>
      <c r="O3" s="3"/>
      <c r="P3" s="3"/>
      <c r="Q3" s="3"/>
      <c r="R3" s="3"/>
      <c r="S3" s="3"/>
      <c r="T3" s="3"/>
      <c r="U3" s="3"/>
    </row>
    <row r="4" spans="1:25" ht="17.25" x14ac:dyDescent="0.25">
      <c r="A4" s="3"/>
      <c r="B4" s="3"/>
      <c r="C4" s="3"/>
      <c r="D4" s="3"/>
      <c r="E4" s="3"/>
      <c r="F4" s="3"/>
      <c r="G4" s="3"/>
      <c r="H4" s="3"/>
      <c r="I4" s="3"/>
      <c r="J4" s="3"/>
      <c r="K4" s="3"/>
      <c r="L4" s="3"/>
      <c r="M4" s="3"/>
      <c r="N4" s="3"/>
      <c r="O4" s="3"/>
      <c r="P4" s="3"/>
      <c r="Q4" s="3"/>
      <c r="R4" s="3"/>
      <c r="S4" s="3"/>
      <c r="T4" s="3"/>
      <c r="U4" s="3"/>
    </row>
    <row r="5" spans="1:25" ht="17.25" x14ac:dyDescent="0.25">
      <c r="A5" s="3"/>
      <c r="B5" s="3"/>
      <c r="C5" s="3"/>
      <c r="D5" s="3"/>
      <c r="E5" s="3"/>
      <c r="F5" s="3"/>
      <c r="G5" s="3"/>
      <c r="H5" s="3"/>
      <c r="I5" s="3"/>
      <c r="J5" s="3"/>
      <c r="K5" s="3"/>
      <c r="L5" s="3"/>
      <c r="M5" s="3"/>
      <c r="N5" s="3"/>
      <c r="O5" s="3"/>
      <c r="P5" s="3"/>
      <c r="Q5" s="3"/>
      <c r="R5" s="3"/>
      <c r="S5" s="3"/>
      <c r="T5" s="3"/>
      <c r="U5" s="3"/>
    </row>
    <row r="6" spans="1:25" ht="37.5" customHeight="1" x14ac:dyDescent="0.25">
      <c r="B6" s="107" t="s">
        <v>63</v>
      </c>
      <c r="C6" s="107"/>
      <c r="D6" s="106" t="s">
        <v>34</v>
      </c>
      <c r="E6" s="106"/>
      <c r="F6" s="106" t="s">
        <v>67</v>
      </c>
      <c r="G6" s="106"/>
      <c r="H6" s="106" t="s">
        <v>56</v>
      </c>
      <c r="I6" s="106"/>
      <c r="J6" s="106"/>
      <c r="K6" s="106" t="s">
        <v>57</v>
      </c>
      <c r="L6" s="106"/>
      <c r="M6" s="106"/>
      <c r="N6" s="108" t="s">
        <v>58</v>
      </c>
      <c r="O6" s="108"/>
      <c r="P6" s="108"/>
      <c r="Q6" s="106" t="s">
        <v>69</v>
      </c>
      <c r="R6" s="106"/>
      <c r="S6" s="106"/>
      <c r="T6" s="112" t="s">
        <v>64</v>
      </c>
      <c r="U6" s="112"/>
      <c r="V6" s="112"/>
      <c r="W6" s="106" t="s">
        <v>77</v>
      </c>
      <c r="X6" s="106" t="s">
        <v>75</v>
      </c>
      <c r="Y6" s="106" t="s">
        <v>65</v>
      </c>
    </row>
    <row r="7" spans="1:25" ht="25.5" customHeight="1" x14ac:dyDescent="0.25">
      <c r="B7" s="13" t="s">
        <v>32</v>
      </c>
      <c r="C7" s="13" t="s">
        <v>33</v>
      </c>
      <c r="D7" s="14" t="s">
        <v>66</v>
      </c>
      <c r="E7" s="13" t="s">
        <v>33</v>
      </c>
      <c r="F7" s="14" t="s">
        <v>30</v>
      </c>
      <c r="G7" s="14" t="s">
        <v>68</v>
      </c>
      <c r="H7" s="14" t="s">
        <v>0</v>
      </c>
      <c r="I7" s="14" t="s">
        <v>1</v>
      </c>
      <c r="J7" s="14" t="s">
        <v>3</v>
      </c>
      <c r="K7" s="14" t="s">
        <v>0</v>
      </c>
      <c r="L7" s="14" t="s">
        <v>1</v>
      </c>
      <c r="M7" s="14" t="s">
        <v>3</v>
      </c>
      <c r="N7" s="12" t="s">
        <v>39</v>
      </c>
      <c r="O7" s="12" t="s">
        <v>38</v>
      </c>
      <c r="P7" s="12" t="s">
        <v>37</v>
      </c>
      <c r="Q7" s="14" t="s">
        <v>0</v>
      </c>
      <c r="R7" s="14" t="s">
        <v>1</v>
      </c>
      <c r="S7" s="14" t="s">
        <v>3</v>
      </c>
      <c r="T7" s="20" t="s">
        <v>0</v>
      </c>
      <c r="U7" s="20" t="s">
        <v>1</v>
      </c>
      <c r="V7" s="20" t="s">
        <v>3</v>
      </c>
      <c r="W7" s="106"/>
      <c r="X7" s="106"/>
      <c r="Y7" s="106"/>
    </row>
    <row r="8" spans="1:25" ht="110.25" customHeight="1" x14ac:dyDescent="0.25">
      <c r="B8" s="16">
        <v>1079</v>
      </c>
      <c r="C8" s="16">
        <v>11003</v>
      </c>
      <c r="D8" s="41" t="s">
        <v>107</v>
      </c>
      <c r="E8" s="41" t="s">
        <v>108</v>
      </c>
      <c r="F8" s="101">
        <f>'Հ1 Ձև 2 (1) '!C80</f>
        <v>411452.5</v>
      </c>
      <c r="G8" s="101">
        <f>'Հ1 Ձև 2 (1) '!D80</f>
        <v>468777.4</v>
      </c>
      <c r="H8" s="101">
        <f>'Հ1 Ձև 2 (1) '!E80</f>
        <v>57324.899999999987</v>
      </c>
      <c r="I8" s="101">
        <f>'Հ1 Ձև 2 (1) '!F80</f>
        <v>57324.899999999987</v>
      </c>
      <c r="J8" s="101">
        <f>'Հ1 Ձև 2 (1) '!G80</f>
        <v>57324.899999999987</v>
      </c>
      <c r="K8" s="101">
        <f>'Հ1 Ձև 2 (1) '!H80</f>
        <v>0</v>
      </c>
      <c r="L8" s="101">
        <f>'Հ1 Ձև 2 (1) '!I80</f>
        <v>0</v>
      </c>
      <c r="M8" s="101">
        <f>'Հ1 Ձև 2 (1) '!J80</f>
        <v>0</v>
      </c>
      <c r="N8" s="101">
        <f>'Հ1 Ձև 2 (1) '!K80</f>
        <v>468777.40000000008</v>
      </c>
      <c r="O8" s="101">
        <f>'Հ1 Ձև 2 (1) '!L80</f>
        <v>468777.39999999997</v>
      </c>
      <c r="P8" s="101">
        <f>'Հ1 Ձև 2 (1) '!M80</f>
        <v>468777.39999999997</v>
      </c>
      <c r="Q8" s="101">
        <f>'Հ1 Ձև 2 (1) '!N80</f>
        <v>0</v>
      </c>
      <c r="R8" s="101">
        <f>'Հ1 Ձև 2 (1) '!O80</f>
        <v>0</v>
      </c>
      <c r="S8" s="101">
        <f>'Հ1 Ձև 2 (1) '!P80</f>
        <v>0</v>
      </c>
      <c r="T8" s="101">
        <f>'Հ1 Ձև 2 (1) '!Q80</f>
        <v>468777.40000000008</v>
      </c>
      <c r="U8" s="101">
        <f>'Հ1 Ձև 2 (1) '!R80</f>
        <v>468777.39999999997</v>
      </c>
      <c r="V8" s="101">
        <f>'Հ1 Ձև 2 (1) '!S80</f>
        <v>468777.39999999997</v>
      </c>
      <c r="W8" s="101">
        <f>'Հ1 Ձև 2 (1) '!T80</f>
        <v>0</v>
      </c>
      <c r="X8" s="101">
        <f>'Հ1 Ձև 2 (1) '!U80</f>
        <v>0</v>
      </c>
      <c r="Y8" s="101">
        <f>'Հ1 Ձև 2 (1) '!V80</f>
        <v>0</v>
      </c>
    </row>
    <row r="9" spans="1:25" ht="45" customHeight="1" x14ac:dyDescent="0.25">
      <c r="B9" s="17">
        <v>1079</v>
      </c>
      <c r="C9" s="17">
        <v>11015</v>
      </c>
      <c r="D9" s="41" t="s">
        <v>107</v>
      </c>
      <c r="E9" s="42" t="s">
        <v>166</v>
      </c>
      <c r="F9" s="102">
        <f>'Հ1 Ձև 2 (2)'!C57</f>
        <v>29028.299999999988</v>
      </c>
      <c r="G9" s="102">
        <f>'Հ1 Ձև 2 (2)'!D57</f>
        <v>30608.199999999997</v>
      </c>
      <c r="H9" s="102">
        <f>'Հ1 Ձև 2 (2)'!E57</f>
        <v>1951.7000000000005</v>
      </c>
      <c r="I9" s="102">
        <f>'Հ1 Ձև 2 (2)'!F57</f>
        <v>1951.7000000000005</v>
      </c>
      <c r="J9" s="102">
        <f>'Հ1 Ձև 2 (2)'!G57</f>
        <v>1951.7000000000005</v>
      </c>
      <c r="K9" s="102">
        <f>'Հ1 Ձև 2 (2)'!H57</f>
        <v>0</v>
      </c>
      <c r="L9" s="102">
        <f>'Հ1 Ձև 2 (2)'!I57</f>
        <v>0</v>
      </c>
      <c r="M9" s="102">
        <f>'Հ1 Ձև 2 (2)'!J57</f>
        <v>0</v>
      </c>
      <c r="N9" s="102">
        <f>'Հ1 Ձև 2 (2)'!K57</f>
        <v>30979.999999999989</v>
      </c>
      <c r="O9" s="102">
        <f>'Հ1 Ձև 2 (2)'!L57</f>
        <v>30979.999999999989</v>
      </c>
      <c r="P9" s="102">
        <f>'Հ1 Ձև 2 (2)'!M57</f>
        <v>30979.999999999989</v>
      </c>
      <c r="Q9" s="102">
        <f>'Հ1 Ձև 2 (2)'!N57</f>
        <v>0</v>
      </c>
      <c r="R9" s="102">
        <f>'Հ1 Ձև 2 (2)'!O57</f>
        <v>0</v>
      </c>
      <c r="S9" s="102">
        <f>'Հ1 Ձև 2 (2)'!P57</f>
        <v>0</v>
      </c>
      <c r="T9" s="102">
        <f>'Հ1 Ձև 2 (2)'!Q57</f>
        <v>30979.999999999989</v>
      </c>
      <c r="U9" s="102">
        <f>'Հ1 Ձև 2 (2)'!R57</f>
        <v>30979.999999999989</v>
      </c>
      <c r="V9" s="102">
        <f>'Հ1 Ձև 2 (2)'!S57</f>
        <v>30979.999999999989</v>
      </c>
      <c r="W9" s="102">
        <f>'Հ1 Ձև 2 (2)'!T57</f>
        <v>0</v>
      </c>
      <c r="X9" s="102">
        <f>'Հ1 Ձև 2 (2)'!U57</f>
        <v>0</v>
      </c>
      <c r="Y9" s="102">
        <f>'Հ1 Ձև 2 (2)'!V57</f>
        <v>0</v>
      </c>
    </row>
    <row r="10" spans="1:25" ht="49.5" customHeight="1" x14ac:dyDescent="0.25">
      <c r="B10" s="17">
        <v>1079</v>
      </c>
      <c r="C10" s="17">
        <v>32001</v>
      </c>
      <c r="D10" s="41" t="s">
        <v>107</v>
      </c>
      <c r="E10" s="42" t="s">
        <v>167</v>
      </c>
      <c r="F10" s="102">
        <v>31847.8</v>
      </c>
      <c r="G10" s="102"/>
      <c r="H10" s="102"/>
      <c r="I10" s="102"/>
      <c r="J10" s="102"/>
      <c r="K10" s="102"/>
      <c r="L10" s="102"/>
      <c r="M10" s="102"/>
      <c r="N10" s="102"/>
      <c r="O10" s="102"/>
      <c r="P10" s="102"/>
      <c r="Q10" s="102"/>
      <c r="R10" s="102"/>
      <c r="S10" s="102"/>
      <c r="T10" s="102"/>
      <c r="U10" s="102"/>
      <c r="V10" s="102"/>
      <c r="W10" s="102"/>
      <c r="X10" s="102"/>
      <c r="Y10" s="102"/>
    </row>
    <row r="11" spans="1:25" x14ac:dyDescent="0.25">
      <c r="B11" s="109" t="s">
        <v>73</v>
      </c>
      <c r="C11" s="110"/>
      <c r="D11" s="110"/>
      <c r="E11" s="111"/>
      <c r="F11" s="103">
        <f t="shared" ref="F11:V11" si="0">SUM(F8:F10)</f>
        <v>472328.6</v>
      </c>
      <c r="G11" s="103">
        <f t="shared" si="0"/>
        <v>499385.60000000003</v>
      </c>
      <c r="H11" s="103">
        <f t="shared" si="0"/>
        <v>59276.599999999984</v>
      </c>
      <c r="I11" s="103">
        <f t="shared" si="0"/>
        <v>59276.599999999984</v>
      </c>
      <c r="J11" s="103">
        <f t="shared" si="0"/>
        <v>59276.599999999984</v>
      </c>
      <c r="K11" s="103">
        <f t="shared" si="0"/>
        <v>0</v>
      </c>
      <c r="L11" s="103">
        <f t="shared" si="0"/>
        <v>0</v>
      </c>
      <c r="M11" s="103">
        <f t="shared" si="0"/>
        <v>0</v>
      </c>
      <c r="N11" s="103">
        <f t="shared" si="0"/>
        <v>499757.40000000008</v>
      </c>
      <c r="O11" s="103">
        <f t="shared" si="0"/>
        <v>499757.39999999997</v>
      </c>
      <c r="P11" s="103">
        <f t="shared" si="0"/>
        <v>499757.39999999997</v>
      </c>
      <c r="Q11" s="103">
        <f t="shared" si="0"/>
        <v>0</v>
      </c>
      <c r="R11" s="103">
        <f t="shared" si="0"/>
        <v>0</v>
      </c>
      <c r="S11" s="103">
        <f t="shared" si="0"/>
        <v>0</v>
      </c>
      <c r="T11" s="104">
        <f t="shared" si="0"/>
        <v>499757.40000000008</v>
      </c>
      <c r="U11" s="104">
        <f t="shared" si="0"/>
        <v>499757.39999999997</v>
      </c>
      <c r="V11" s="104">
        <f t="shared" si="0"/>
        <v>499757.39999999997</v>
      </c>
      <c r="W11" s="103" t="s">
        <v>71</v>
      </c>
      <c r="X11" s="103" t="s">
        <v>71</v>
      </c>
      <c r="Y11" s="103" t="s">
        <v>71</v>
      </c>
    </row>
    <row r="14" spans="1:25" x14ac:dyDescent="0.25">
      <c r="A14" t="s">
        <v>80</v>
      </c>
      <c r="B14" s="18" t="s">
        <v>74</v>
      </c>
      <c r="C14" s="18"/>
      <c r="D14" s="18"/>
      <c r="E14" s="18"/>
    </row>
    <row r="15" spans="1:25" x14ac:dyDescent="0.25">
      <c r="A15" t="s">
        <v>81</v>
      </c>
      <c r="B15" t="s">
        <v>76</v>
      </c>
    </row>
  </sheetData>
  <mergeCells count="12">
    <mergeCell ref="Y6:Y7"/>
    <mergeCell ref="B6:C6"/>
    <mergeCell ref="D6:E6"/>
    <mergeCell ref="N6:P6"/>
    <mergeCell ref="B11:E11"/>
    <mergeCell ref="W6:W7"/>
    <mergeCell ref="X6:X7"/>
    <mergeCell ref="F6:G6"/>
    <mergeCell ref="H6:J6"/>
    <mergeCell ref="K6:M6"/>
    <mergeCell ref="Q6:S6"/>
    <mergeCell ref="T6:V6"/>
  </mergeCell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5"/>
  <sheetViews>
    <sheetView tabSelected="1" topLeftCell="A13" zoomScaleNormal="100" workbookViewId="0">
      <selection activeCell="G19" sqref="G19"/>
    </sheetView>
  </sheetViews>
  <sheetFormatPr defaultRowHeight="13.5" x14ac:dyDescent="0.25"/>
  <cols>
    <col min="1" max="1" width="6" style="25" customWidth="1"/>
    <col min="2" max="2" width="33.140625" style="25" customWidth="1"/>
    <col min="3" max="3" width="17.5703125" style="65" customWidth="1"/>
    <col min="4" max="4" width="19.42578125" style="65" customWidth="1"/>
    <col min="5" max="5" width="23.5703125" style="65" customWidth="1"/>
    <col min="6" max="6" width="28.42578125" style="65" customWidth="1"/>
    <col min="7" max="7" width="18.7109375" style="65" customWidth="1"/>
    <col min="8" max="8" width="18.5703125" style="25" customWidth="1"/>
    <col min="9" max="9" width="10.42578125" style="25" customWidth="1"/>
    <col min="10" max="10" width="16.42578125" style="25" customWidth="1"/>
    <col min="11" max="11" width="14" style="71" customWidth="1"/>
    <col min="12" max="12" width="9.28515625" style="25" customWidth="1"/>
    <col min="13" max="13" width="8.85546875" style="25" customWidth="1"/>
    <col min="14" max="14" width="9.5703125" style="25" customWidth="1"/>
    <col min="15" max="15" width="8.140625" style="25" customWidth="1"/>
    <col min="16" max="16" width="8" style="25" customWidth="1"/>
    <col min="17" max="20" width="9.140625" style="25"/>
    <col min="21" max="23" width="9.140625" style="25" hidden="1" customWidth="1"/>
    <col min="24" max="16384" width="9.140625" style="25"/>
  </cols>
  <sheetData>
    <row r="1" spans="1:23" s="68" customFormat="1" ht="15.75" x14ac:dyDescent="0.25">
      <c r="A1" s="1" t="s">
        <v>70</v>
      </c>
      <c r="C1" s="60"/>
      <c r="D1" s="60"/>
      <c r="E1" s="60"/>
      <c r="F1" s="60"/>
      <c r="G1" s="60"/>
      <c r="H1" s="1"/>
      <c r="I1" s="1"/>
      <c r="J1" s="1"/>
      <c r="K1" s="69"/>
      <c r="U1" s="70" t="s">
        <v>40</v>
      </c>
      <c r="V1" s="70" t="s">
        <v>41</v>
      </c>
      <c r="W1" s="70" t="s">
        <v>42</v>
      </c>
    </row>
    <row r="2" spans="1:23" s="68" customFormat="1" ht="15.75" customHeight="1" x14ac:dyDescent="0.25">
      <c r="A2" s="1" t="s">
        <v>45</v>
      </c>
      <c r="C2" s="65"/>
      <c r="D2" s="65"/>
      <c r="E2" s="65"/>
      <c r="F2" s="65"/>
      <c r="G2" s="60"/>
      <c r="H2" s="4"/>
      <c r="I2" s="4"/>
      <c r="J2" s="4"/>
      <c r="K2" s="69"/>
      <c r="U2" s="70" t="s">
        <v>46</v>
      </c>
      <c r="V2" s="70" t="s">
        <v>47</v>
      </c>
      <c r="W2" s="70"/>
    </row>
    <row r="4" spans="1:23" s="68" customFormat="1" ht="22.5" customHeight="1" x14ac:dyDescent="0.25">
      <c r="A4" s="1"/>
      <c r="B4" s="19" t="s">
        <v>175</v>
      </c>
      <c r="C4" s="113">
        <v>1079</v>
      </c>
      <c r="D4" s="113"/>
      <c r="E4" s="113"/>
      <c r="F4" s="113"/>
      <c r="G4" s="65"/>
      <c r="H4" s="4"/>
      <c r="I4" s="4"/>
      <c r="J4" s="4"/>
      <c r="K4" s="69"/>
      <c r="U4" s="70"/>
      <c r="V4" s="70"/>
      <c r="W4" s="70"/>
    </row>
    <row r="5" spans="1:23" ht="21" customHeight="1" x14ac:dyDescent="0.25">
      <c r="B5" s="19" t="s">
        <v>176</v>
      </c>
      <c r="C5" s="113" t="s">
        <v>107</v>
      </c>
      <c r="D5" s="113"/>
      <c r="E5" s="113"/>
      <c r="F5" s="113"/>
    </row>
    <row r="6" spans="1:23" ht="27.75" customHeight="1" x14ac:dyDescent="0.25">
      <c r="B6" s="22" t="s">
        <v>110</v>
      </c>
      <c r="C6" s="118">
        <v>11003</v>
      </c>
      <c r="D6" s="118"/>
      <c r="E6" s="61" t="s">
        <v>109</v>
      </c>
      <c r="F6" s="58" t="s">
        <v>112</v>
      </c>
      <c r="H6" s="4"/>
      <c r="I6" s="4"/>
      <c r="J6" s="4"/>
    </row>
    <row r="7" spans="1:23" ht="66.75" customHeight="1" x14ac:dyDescent="0.25">
      <c r="B7" s="22" t="s">
        <v>111</v>
      </c>
      <c r="C7" s="115" t="s">
        <v>108</v>
      </c>
      <c r="D7" s="115"/>
      <c r="E7" s="61" t="s">
        <v>75</v>
      </c>
      <c r="F7" s="58" t="s">
        <v>113</v>
      </c>
      <c r="G7" s="62"/>
      <c r="H7" s="4"/>
      <c r="I7" s="4"/>
      <c r="J7" s="4"/>
    </row>
    <row r="8" spans="1:23" ht="14.25" x14ac:dyDescent="0.25">
      <c r="B8" s="4"/>
      <c r="C8" s="60"/>
      <c r="D8" s="60"/>
      <c r="E8" s="60"/>
      <c r="F8" s="60"/>
      <c r="G8" s="60"/>
      <c r="H8" s="4"/>
      <c r="I8" s="4"/>
      <c r="J8" s="4"/>
    </row>
    <row r="9" spans="1:23" s="73" customFormat="1" ht="15.75" customHeight="1" x14ac:dyDescent="0.25">
      <c r="A9" s="72" t="s">
        <v>48</v>
      </c>
      <c r="C9" s="63"/>
      <c r="D9" s="63"/>
      <c r="E9" s="63"/>
      <c r="F9" s="63"/>
      <c r="G9" s="63"/>
      <c r="H9" s="30"/>
      <c r="I9" s="30"/>
      <c r="J9" s="30"/>
      <c r="K9" s="74"/>
    </row>
    <row r="10" spans="1:23" ht="14.25" x14ac:dyDescent="0.25">
      <c r="B10" s="4"/>
      <c r="C10" s="60"/>
      <c r="D10" s="60"/>
      <c r="E10" s="60"/>
      <c r="F10" s="60"/>
      <c r="G10" s="60"/>
      <c r="H10" s="4"/>
      <c r="I10" s="4"/>
      <c r="J10" s="4"/>
    </row>
    <row r="11" spans="1:23" ht="57" customHeight="1" x14ac:dyDescent="0.25">
      <c r="B11" s="22" t="s">
        <v>136</v>
      </c>
      <c r="C11" s="49" t="s">
        <v>114</v>
      </c>
      <c r="D11" s="117" t="s">
        <v>115</v>
      </c>
      <c r="E11" s="117"/>
      <c r="F11" s="117" t="s">
        <v>116</v>
      </c>
      <c r="G11" s="117"/>
      <c r="H11" s="117"/>
      <c r="I11" s="117"/>
      <c r="J11" s="4"/>
    </row>
    <row r="12" spans="1:23" ht="37.5" customHeight="1" x14ac:dyDescent="0.25">
      <c r="B12" s="27" t="s">
        <v>96</v>
      </c>
      <c r="C12" s="53" t="s">
        <v>43</v>
      </c>
      <c r="D12" s="114" t="s">
        <v>97</v>
      </c>
      <c r="E12" s="114"/>
      <c r="F12" s="115" t="s">
        <v>170</v>
      </c>
      <c r="G12" s="115"/>
      <c r="H12" s="115"/>
      <c r="I12" s="115"/>
      <c r="J12" s="4"/>
    </row>
    <row r="13" spans="1:23" ht="45.75" customHeight="1" x14ac:dyDescent="0.25">
      <c r="B13" s="27" t="s">
        <v>98</v>
      </c>
      <c r="C13" s="53" t="s">
        <v>43</v>
      </c>
      <c r="D13" s="116"/>
      <c r="E13" s="116"/>
      <c r="F13" s="115" t="s">
        <v>137</v>
      </c>
      <c r="G13" s="115"/>
      <c r="H13" s="115"/>
      <c r="I13" s="115"/>
      <c r="J13" s="4"/>
    </row>
    <row r="14" spans="1:23" ht="45.75" customHeight="1" x14ac:dyDescent="0.25">
      <c r="B14" s="27" t="s">
        <v>99</v>
      </c>
      <c r="C14" s="53" t="s">
        <v>43</v>
      </c>
      <c r="D14" s="114" t="s">
        <v>196</v>
      </c>
      <c r="E14" s="114"/>
      <c r="F14" s="115" t="s">
        <v>138</v>
      </c>
      <c r="G14" s="115"/>
      <c r="H14" s="115"/>
      <c r="I14" s="115"/>
      <c r="J14" s="4"/>
    </row>
    <row r="15" spans="1:23" ht="45.75" customHeight="1" x14ac:dyDescent="0.25">
      <c r="B15" s="27" t="s">
        <v>100</v>
      </c>
      <c r="C15" s="53" t="s">
        <v>43</v>
      </c>
      <c r="D15" s="114"/>
      <c r="E15" s="114"/>
      <c r="F15" s="115" t="s">
        <v>101</v>
      </c>
      <c r="G15" s="115"/>
      <c r="H15" s="115"/>
      <c r="I15" s="115"/>
      <c r="J15" s="4"/>
    </row>
    <row r="16" spans="1:23" ht="45.75" customHeight="1" x14ac:dyDescent="0.25">
      <c r="B16" s="27" t="s">
        <v>197</v>
      </c>
      <c r="C16" s="105" t="s">
        <v>43</v>
      </c>
      <c r="D16" s="142"/>
      <c r="E16" s="143"/>
      <c r="F16" s="142" t="s">
        <v>101</v>
      </c>
      <c r="G16" s="144"/>
      <c r="H16" s="144"/>
      <c r="I16" s="143"/>
      <c r="J16" s="4"/>
    </row>
    <row r="17" spans="1:11" ht="45.75" customHeight="1" x14ac:dyDescent="0.25">
      <c r="B17" s="27" t="s">
        <v>102</v>
      </c>
      <c r="C17" s="53" t="s">
        <v>43</v>
      </c>
      <c r="D17" s="114" t="s">
        <v>103</v>
      </c>
      <c r="E17" s="114"/>
      <c r="F17" s="115" t="s">
        <v>104</v>
      </c>
      <c r="G17" s="115"/>
      <c r="H17" s="115"/>
      <c r="I17" s="115"/>
      <c r="J17" s="4"/>
    </row>
    <row r="18" spans="1:11" ht="19.5" customHeight="1" x14ac:dyDescent="0.25">
      <c r="B18" s="21"/>
      <c r="C18" s="64"/>
      <c r="D18" s="64"/>
      <c r="E18" s="62"/>
      <c r="F18" s="60"/>
      <c r="G18" s="60"/>
      <c r="H18" s="4"/>
      <c r="I18" s="4"/>
    </row>
    <row r="19" spans="1:11" ht="14.25" x14ac:dyDescent="0.25">
      <c r="A19" s="1" t="s">
        <v>49</v>
      </c>
      <c r="C19" s="60"/>
      <c r="D19" s="60"/>
      <c r="E19" s="60"/>
      <c r="F19" s="60"/>
      <c r="G19" s="60"/>
      <c r="H19" s="4"/>
      <c r="I19" s="4"/>
    </row>
    <row r="20" spans="1:11" ht="14.25" x14ac:dyDescent="0.25">
      <c r="B20" s="24"/>
      <c r="C20" s="60"/>
      <c r="D20" s="60"/>
      <c r="E20" s="60"/>
      <c r="F20" s="60"/>
      <c r="G20" s="60"/>
      <c r="H20" s="4"/>
      <c r="I20" s="4"/>
    </row>
    <row r="21" spans="1:11" ht="21" customHeight="1" x14ac:dyDescent="0.25">
      <c r="B21" s="117" t="s">
        <v>117</v>
      </c>
      <c r="C21" s="117" t="s">
        <v>118</v>
      </c>
      <c r="D21" s="117" t="s">
        <v>119</v>
      </c>
      <c r="E21" s="117" t="s">
        <v>120</v>
      </c>
      <c r="F21" s="117" t="s">
        <v>121</v>
      </c>
      <c r="G21" s="117"/>
      <c r="H21" s="117"/>
      <c r="I21" s="117"/>
      <c r="J21" s="117"/>
      <c r="K21" s="125" t="s">
        <v>122</v>
      </c>
    </row>
    <row r="22" spans="1:11" ht="27" x14ac:dyDescent="0.25">
      <c r="B22" s="117"/>
      <c r="C22" s="117"/>
      <c r="D22" s="117"/>
      <c r="E22" s="117"/>
      <c r="F22" s="49" t="s">
        <v>50</v>
      </c>
      <c r="G22" s="49" t="s">
        <v>51</v>
      </c>
      <c r="H22" s="49" t="s">
        <v>0</v>
      </c>
      <c r="I22" s="49" t="s">
        <v>1</v>
      </c>
      <c r="J22" s="49" t="s">
        <v>3</v>
      </c>
      <c r="K22" s="125"/>
    </row>
    <row r="23" spans="1:11" ht="41.25" customHeight="1" x14ac:dyDescent="0.25">
      <c r="B23" s="31" t="s">
        <v>157</v>
      </c>
      <c r="C23" s="53" t="s">
        <v>171</v>
      </c>
      <c r="D23" s="53" t="s">
        <v>44</v>
      </c>
      <c r="E23" s="53" t="s">
        <v>172</v>
      </c>
      <c r="F23" s="53">
        <v>296912.40000000002</v>
      </c>
      <c r="G23" s="53">
        <v>332166.59999999998</v>
      </c>
      <c r="H23" s="40">
        <v>335599</v>
      </c>
      <c r="I23" s="40">
        <f>H23</f>
        <v>335599</v>
      </c>
      <c r="J23" s="40">
        <f>I23</f>
        <v>335599</v>
      </c>
      <c r="K23" s="54" t="s">
        <v>178</v>
      </c>
    </row>
    <row r="24" spans="1:11" ht="32.25" customHeight="1" x14ac:dyDescent="0.25">
      <c r="B24" s="32" t="s">
        <v>141</v>
      </c>
      <c r="C24" s="53" t="s">
        <v>171</v>
      </c>
      <c r="D24" s="53" t="s">
        <v>44</v>
      </c>
      <c r="E24" s="53" t="s">
        <v>172</v>
      </c>
      <c r="F24" s="53">
        <v>2221.1</v>
      </c>
      <c r="G24" s="53">
        <v>4413.5</v>
      </c>
      <c r="H24" s="53">
        <v>4576.2</v>
      </c>
      <c r="I24" s="40">
        <f t="shared" ref="I24:J42" si="0">H24</f>
        <v>4576.2</v>
      </c>
      <c r="J24" s="40">
        <f t="shared" si="0"/>
        <v>4576.2</v>
      </c>
      <c r="K24" s="54" t="s">
        <v>179</v>
      </c>
    </row>
    <row r="25" spans="1:11" ht="23.25" customHeight="1" x14ac:dyDescent="0.25">
      <c r="B25" s="33" t="s">
        <v>142</v>
      </c>
      <c r="C25" s="53" t="s">
        <v>171</v>
      </c>
      <c r="D25" s="53" t="s">
        <v>44</v>
      </c>
      <c r="E25" s="53" t="s">
        <v>172</v>
      </c>
      <c r="F25" s="53">
        <v>1858.8</v>
      </c>
      <c r="G25" s="53">
        <v>1782.2</v>
      </c>
      <c r="H25" s="40">
        <v>1979</v>
      </c>
      <c r="I25" s="40">
        <f t="shared" si="0"/>
        <v>1979</v>
      </c>
      <c r="J25" s="40">
        <f t="shared" si="0"/>
        <v>1979</v>
      </c>
      <c r="K25" s="54" t="s">
        <v>180</v>
      </c>
    </row>
    <row r="26" spans="1:11" ht="34.5" customHeight="1" x14ac:dyDescent="0.25">
      <c r="B26" s="33" t="s">
        <v>143</v>
      </c>
      <c r="C26" s="53" t="s">
        <v>171</v>
      </c>
      <c r="D26" s="53" t="s">
        <v>44</v>
      </c>
      <c r="E26" s="53" t="s">
        <v>172</v>
      </c>
      <c r="F26" s="53">
        <v>703.2</v>
      </c>
      <c r="G26" s="40">
        <v>786</v>
      </c>
      <c r="H26" s="40">
        <v>726</v>
      </c>
      <c r="I26" s="40">
        <f t="shared" si="0"/>
        <v>726</v>
      </c>
      <c r="J26" s="40">
        <f t="shared" si="0"/>
        <v>726</v>
      </c>
      <c r="K26" s="54" t="s">
        <v>181</v>
      </c>
    </row>
    <row r="27" spans="1:11" ht="30.75" customHeight="1" x14ac:dyDescent="0.25">
      <c r="B27" s="33" t="s">
        <v>173</v>
      </c>
      <c r="C27" s="53"/>
      <c r="D27" s="53"/>
      <c r="E27" s="53"/>
      <c r="F27" s="53"/>
      <c r="G27" s="40">
        <v>360</v>
      </c>
      <c r="H27" s="40">
        <v>360</v>
      </c>
      <c r="I27" s="40">
        <f t="shared" si="0"/>
        <v>360</v>
      </c>
      <c r="J27" s="40">
        <f t="shared" si="0"/>
        <v>360</v>
      </c>
      <c r="K27" s="54" t="s">
        <v>182</v>
      </c>
    </row>
    <row r="28" spans="1:11" ht="23.25" customHeight="1" x14ac:dyDescent="0.25">
      <c r="B28" s="33" t="s">
        <v>144</v>
      </c>
      <c r="C28" s="53" t="s">
        <v>171</v>
      </c>
      <c r="D28" s="53" t="s">
        <v>44</v>
      </c>
      <c r="E28" s="53" t="s">
        <v>172</v>
      </c>
      <c r="F28" s="53">
        <v>448.8</v>
      </c>
      <c r="G28" s="40">
        <v>708</v>
      </c>
      <c r="H28" s="40">
        <v>955</v>
      </c>
      <c r="I28" s="40">
        <f t="shared" si="0"/>
        <v>955</v>
      </c>
      <c r="J28" s="40">
        <f t="shared" si="0"/>
        <v>955</v>
      </c>
      <c r="K28" s="54" t="s">
        <v>179</v>
      </c>
    </row>
    <row r="29" spans="1:11" ht="43.5" customHeight="1" x14ac:dyDescent="0.25">
      <c r="B29" s="33" t="s">
        <v>145</v>
      </c>
      <c r="C29" s="53" t="s">
        <v>171</v>
      </c>
      <c r="D29" s="53" t="s">
        <v>44</v>
      </c>
      <c r="E29" s="53" t="s">
        <v>172</v>
      </c>
      <c r="F29" s="53">
        <v>114</v>
      </c>
      <c r="G29" s="53">
        <v>103</v>
      </c>
      <c r="H29" s="40">
        <v>158</v>
      </c>
      <c r="I29" s="40">
        <f t="shared" si="0"/>
        <v>158</v>
      </c>
      <c r="J29" s="40">
        <f t="shared" si="0"/>
        <v>158</v>
      </c>
      <c r="K29" s="54" t="s">
        <v>179</v>
      </c>
    </row>
    <row r="30" spans="1:11" ht="23.25" customHeight="1" x14ac:dyDescent="0.25">
      <c r="B30" s="33" t="s">
        <v>146</v>
      </c>
      <c r="C30" s="53" t="s">
        <v>171</v>
      </c>
      <c r="D30" s="53" t="s">
        <v>44</v>
      </c>
      <c r="E30" s="53" t="s">
        <v>172</v>
      </c>
      <c r="F30" s="53">
        <v>1520</v>
      </c>
      <c r="G30" s="53">
        <v>7603</v>
      </c>
      <c r="H30" s="40">
        <v>7350</v>
      </c>
      <c r="I30" s="40">
        <f t="shared" si="0"/>
        <v>7350</v>
      </c>
      <c r="J30" s="40">
        <f t="shared" si="0"/>
        <v>7350</v>
      </c>
      <c r="K30" s="54" t="s">
        <v>183</v>
      </c>
    </row>
    <row r="31" spans="1:11" ht="23.25" customHeight="1" x14ac:dyDescent="0.25">
      <c r="B31" s="33" t="s">
        <v>147</v>
      </c>
      <c r="C31" s="53" t="s">
        <v>171</v>
      </c>
      <c r="D31" s="53" t="s">
        <v>44</v>
      </c>
      <c r="E31" s="53" t="s">
        <v>172</v>
      </c>
      <c r="F31" s="53">
        <v>50</v>
      </c>
      <c r="G31" s="53">
        <v>50</v>
      </c>
      <c r="H31" s="53">
        <v>50</v>
      </c>
      <c r="I31" s="40">
        <f t="shared" si="0"/>
        <v>50</v>
      </c>
      <c r="J31" s="40">
        <f t="shared" si="0"/>
        <v>50</v>
      </c>
      <c r="K31" s="54"/>
    </row>
    <row r="32" spans="1:11" ht="33" customHeight="1" x14ac:dyDescent="0.25">
      <c r="B32" s="33" t="s">
        <v>140</v>
      </c>
      <c r="C32" s="53" t="s">
        <v>171</v>
      </c>
      <c r="D32" s="53" t="s">
        <v>44</v>
      </c>
      <c r="E32" s="53" t="s">
        <v>172</v>
      </c>
      <c r="F32" s="53">
        <v>1665</v>
      </c>
      <c r="G32" s="53">
        <v>100</v>
      </c>
      <c r="H32" s="53"/>
      <c r="I32" s="40">
        <f t="shared" si="0"/>
        <v>0</v>
      </c>
      <c r="J32" s="40">
        <f t="shared" si="0"/>
        <v>0</v>
      </c>
      <c r="K32" s="54" t="s">
        <v>184</v>
      </c>
    </row>
    <row r="33" spans="1:11" ht="23.25" customHeight="1" x14ac:dyDescent="0.25">
      <c r="B33" s="33" t="s">
        <v>148</v>
      </c>
      <c r="C33" s="53" t="s">
        <v>171</v>
      </c>
      <c r="D33" s="53" t="s">
        <v>44</v>
      </c>
      <c r="E33" s="53" t="s">
        <v>172</v>
      </c>
      <c r="F33" s="53">
        <v>1468.8</v>
      </c>
      <c r="G33" s="53">
        <v>7350</v>
      </c>
      <c r="H33" s="53">
        <v>1472.4</v>
      </c>
      <c r="I33" s="40">
        <f t="shared" si="0"/>
        <v>1472.4</v>
      </c>
      <c r="J33" s="40">
        <f t="shared" si="0"/>
        <v>1472.4</v>
      </c>
      <c r="K33" s="54" t="s">
        <v>185</v>
      </c>
    </row>
    <row r="34" spans="1:11" ht="33" customHeight="1" x14ac:dyDescent="0.25">
      <c r="B34" s="33" t="s">
        <v>174</v>
      </c>
      <c r="C34" s="53" t="s">
        <v>171</v>
      </c>
      <c r="D34" s="53" t="s">
        <v>44</v>
      </c>
      <c r="E34" s="53" t="s">
        <v>172</v>
      </c>
      <c r="F34" s="53"/>
      <c r="G34" s="53">
        <v>2000</v>
      </c>
      <c r="H34" s="40">
        <v>600</v>
      </c>
      <c r="I34" s="40">
        <f t="shared" si="0"/>
        <v>600</v>
      </c>
      <c r="J34" s="40">
        <f t="shared" si="0"/>
        <v>600</v>
      </c>
      <c r="K34" s="54" t="s">
        <v>186</v>
      </c>
    </row>
    <row r="35" spans="1:11" ht="33" customHeight="1" x14ac:dyDescent="0.25">
      <c r="B35" s="33" t="s">
        <v>149</v>
      </c>
      <c r="C35" s="53" t="s">
        <v>171</v>
      </c>
      <c r="D35" s="53" t="s">
        <v>44</v>
      </c>
      <c r="E35" s="53" t="s">
        <v>172</v>
      </c>
      <c r="F35" s="53">
        <v>16653</v>
      </c>
      <c r="G35" s="53">
        <v>17586.400000000001</v>
      </c>
      <c r="H35" s="53">
        <v>16468.2</v>
      </c>
      <c r="I35" s="40">
        <f t="shared" si="0"/>
        <v>16468.2</v>
      </c>
      <c r="J35" s="40">
        <f t="shared" si="0"/>
        <v>16468.2</v>
      </c>
      <c r="K35" s="54" t="s">
        <v>187</v>
      </c>
    </row>
    <row r="36" spans="1:11" ht="23.25" customHeight="1" x14ac:dyDescent="0.25">
      <c r="B36" s="33" t="s">
        <v>150</v>
      </c>
      <c r="C36" s="53" t="s">
        <v>171</v>
      </c>
      <c r="D36" s="53" t="s">
        <v>44</v>
      </c>
      <c r="E36" s="53" t="s">
        <v>172</v>
      </c>
      <c r="F36" s="53">
        <v>197.4</v>
      </c>
      <c r="G36" s="53">
        <v>300</v>
      </c>
      <c r="H36" s="40">
        <v>980</v>
      </c>
      <c r="I36" s="40">
        <f t="shared" si="0"/>
        <v>980</v>
      </c>
      <c r="J36" s="40">
        <f t="shared" si="0"/>
        <v>980</v>
      </c>
      <c r="K36" s="54" t="s">
        <v>179</v>
      </c>
    </row>
    <row r="37" spans="1:11" ht="23.25" customHeight="1" x14ac:dyDescent="0.25">
      <c r="B37" s="33" t="s">
        <v>151</v>
      </c>
      <c r="C37" s="53" t="s">
        <v>171</v>
      </c>
      <c r="D37" s="53" t="s">
        <v>44</v>
      </c>
      <c r="E37" s="53" t="s">
        <v>172</v>
      </c>
      <c r="F37" s="53">
        <v>284.7</v>
      </c>
      <c r="G37" s="53">
        <v>300</v>
      </c>
      <c r="H37" s="40">
        <v>300</v>
      </c>
      <c r="I37" s="40">
        <f t="shared" si="0"/>
        <v>300</v>
      </c>
      <c r="J37" s="40">
        <f t="shared" si="0"/>
        <v>300</v>
      </c>
      <c r="K37" s="54" t="s">
        <v>188</v>
      </c>
    </row>
    <row r="38" spans="1:11" ht="32.25" customHeight="1" x14ac:dyDescent="0.25">
      <c r="B38" s="33" t="s">
        <v>152</v>
      </c>
      <c r="C38" s="53" t="s">
        <v>171</v>
      </c>
      <c r="D38" s="53" t="s">
        <v>44</v>
      </c>
      <c r="E38" s="53" t="s">
        <v>172</v>
      </c>
      <c r="F38" s="53">
        <v>7419.8</v>
      </c>
      <c r="G38" s="53">
        <v>8692.2999999999993</v>
      </c>
      <c r="H38" s="40">
        <v>7550</v>
      </c>
      <c r="I38" s="40">
        <f t="shared" si="0"/>
        <v>7550</v>
      </c>
      <c r="J38" s="40">
        <f t="shared" si="0"/>
        <v>7550</v>
      </c>
      <c r="K38" s="54" t="s">
        <v>189</v>
      </c>
    </row>
    <row r="39" spans="1:11" ht="24" customHeight="1" x14ac:dyDescent="0.25">
      <c r="B39" s="33" t="s">
        <v>153</v>
      </c>
      <c r="C39" s="53" t="s">
        <v>171</v>
      </c>
      <c r="D39" s="53" t="s">
        <v>44</v>
      </c>
      <c r="E39" s="53" t="s">
        <v>172</v>
      </c>
      <c r="F39" s="53">
        <v>598</v>
      </c>
      <c r="G39" s="53">
        <v>1090</v>
      </c>
      <c r="H39" s="40">
        <v>600</v>
      </c>
      <c r="I39" s="40">
        <f t="shared" si="0"/>
        <v>600</v>
      </c>
      <c r="J39" s="40">
        <f t="shared" si="0"/>
        <v>600</v>
      </c>
      <c r="K39" s="54" t="s">
        <v>189</v>
      </c>
    </row>
    <row r="40" spans="1:11" ht="20.25" customHeight="1" x14ac:dyDescent="0.25">
      <c r="B40" s="33" t="s">
        <v>154</v>
      </c>
      <c r="C40" s="53" t="s">
        <v>171</v>
      </c>
      <c r="D40" s="53" t="s">
        <v>44</v>
      </c>
      <c r="E40" s="53" t="s">
        <v>172</v>
      </c>
      <c r="F40" s="53">
        <v>66922.100000000006</v>
      </c>
      <c r="G40" s="53">
        <v>74308.600000000006</v>
      </c>
      <c r="H40" s="53">
        <v>76245.2</v>
      </c>
      <c r="I40" s="40">
        <f t="shared" si="0"/>
        <v>76245.2</v>
      </c>
      <c r="J40" s="40">
        <f t="shared" si="0"/>
        <v>76245.2</v>
      </c>
      <c r="K40" s="54"/>
    </row>
    <row r="41" spans="1:11" ht="21.75" customHeight="1" x14ac:dyDescent="0.25">
      <c r="B41" s="33" t="s">
        <v>155</v>
      </c>
      <c r="C41" s="53" t="s">
        <v>171</v>
      </c>
      <c r="D41" s="53" t="s">
        <v>44</v>
      </c>
      <c r="E41" s="53" t="s">
        <v>172</v>
      </c>
      <c r="F41" s="53">
        <v>12383.4</v>
      </c>
      <c r="G41" s="53">
        <v>12488.4</v>
      </c>
      <c r="H41" s="53">
        <v>12453.4</v>
      </c>
      <c r="I41" s="40">
        <f t="shared" si="0"/>
        <v>12453.4</v>
      </c>
      <c r="J41" s="40">
        <f t="shared" si="0"/>
        <v>12453.4</v>
      </c>
      <c r="K41" s="54" t="s">
        <v>190</v>
      </c>
    </row>
    <row r="42" spans="1:11" ht="20.25" customHeight="1" x14ac:dyDescent="0.25">
      <c r="B42" s="33" t="s">
        <v>156</v>
      </c>
      <c r="C42" s="53" t="s">
        <v>171</v>
      </c>
      <c r="D42" s="53" t="s">
        <v>44</v>
      </c>
      <c r="E42" s="53" t="s">
        <v>172</v>
      </c>
      <c r="F42" s="35">
        <v>32</v>
      </c>
      <c r="G42" s="53">
        <v>620</v>
      </c>
      <c r="H42" s="35">
        <v>355</v>
      </c>
      <c r="I42" s="40">
        <f t="shared" si="0"/>
        <v>355</v>
      </c>
      <c r="J42" s="40">
        <f t="shared" si="0"/>
        <v>355</v>
      </c>
      <c r="K42" s="54" t="s">
        <v>189</v>
      </c>
    </row>
    <row r="43" spans="1:11" ht="14.25" x14ac:dyDescent="0.25">
      <c r="B43" s="4"/>
      <c r="C43" s="60"/>
      <c r="D43" s="60"/>
      <c r="E43" s="60"/>
      <c r="F43" s="60"/>
      <c r="G43" s="60"/>
      <c r="H43" s="4"/>
      <c r="I43" s="4"/>
      <c r="J43" s="4"/>
    </row>
    <row r="44" spans="1:11" ht="15.75" x14ac:dyDescent="0.25">
      <c r="A44" s="28" t="s">
        <v>134</v>
      </c>
      <c r="C44" s="60"/>
      <c r="D44" s="60"/>
      <c r="E44" s="60"/>
      <c r="F44" s="60"/>
      <c r="G44" s="60"/>
      <c r="H44" s="1"/>
      <c r="I44" s="1"/>
      <c r="J44" s="1"/>
    </row>
    <row r="45" spans="1:11" ht="14.25" x14ac:dyDescent="0.25">
      <c r="A45" s="29"/>
      <c r="C45" s="60"/>
      <c r="D45" s="60"/>
      <c r="E45" s="60"/>
      <c r="F45" s="60"/>
      <c r="G45" s="60"/>
      <c r="H45" s="4"/>
      <c r="I45" s="4"/>
      <c r="J45" s="4"/>
    </row>
    <row r="46" spans="1:11" ht="15" x14ac:dyDescent="0.25">
      <c r="A46" s="25" t="s">
        <v>135</v>
      </c>
      <c r="E46" s="60"/>
      <c r="F46" s="60"/>
      <c r="G46" s="60"/>
      <c r="H46" s="1"/>
      <c r="I46" s="1"/>
      <c r="J46" s="1"/>
    </row>
    <row r="47" spans="1:11" ht="14.25" x14ac:dyDescent="0.25">
      <c r="E47" s="60"/>
      <c r="F47" s="60"/>
      <c r="G47" s="60"/>
      <c r="H47" s="1"/>
      <c r="I47" s="1"/>
      <c r="J47" s="1"/>
    </row>
    <row r="48" spans="1:11" ht="14.25" x14ac:dyDescent="0.25">
      <c r="E48" s="60"/>
      <c r="F48" s="60"/>
      <c r="G48" s="60"/>
      <c r="H48" s="1"/>
      <c r="I48" s="1"/>
      <c r="J48" s="1"/>
    </row>
    <row r="49" spans="1:19" ht="14.25" x14ac:dyDescent="0.25">
      <c r="E49" s="60"/>
      <c r="F49" s="60"/>
      <c r="G49" s="60"/>
      <c r="H49" s="1"/>
      <c r="I49" s="1"/>
      <c r="J49" s="1"/>
    </row>
    <row r="50" spans="1:19" ht="14.25" x14ac:dyDescent="0.25">
      <c r="E50" s="60"/>
      <c r="F50" s="60"/>
      <c r="G50" s="60"/>
      <c r="H50" s="1"/>
      <c r="I50" s="1"/>
      <c r="J50" s="1"/>
    </row>
    <row r="51" spans="1:19" ht="15" x14ac:dyDescent="0.25">
      <c r="A51" s="25" t="s">
        <v>123</v>
      </c>
      <c r="E51" s="60"/>
      <c r="F51" s="60"/>
      <c r="G51" s="60"/>
      <c r="H51" s="1"/>
      <c r="I51" s="1"/>
      <c r="J51" s="1"/>
    </row>
    <row r="52" spans="1:19" ht="15" customHeight="1" x14ac:dyDescent="0.25">
      <c r="B52" s="121"/>
      <c r="C52" s="122"/>
      <c r="D52" s="122"/>
      <c r="E52" s="123"/>
      <c r="F52" s="60"/>
      <c r="G52" s="60"/>
      <c r="H52" s="1"/>
      <c r="I52" s="1"/>
      <c r="J52" s="1"/>
    </row>
    <row r="53" spans="1:19" ht="14.25" x14ac:dyDescent="0.25">
      <c r="B53" s="4"/>
      <c r="C53" s="60"/>
      <c r="D53" s="60"/>
      <c r="E53" s="60"/>
      <c r="F53" s="60"/>
      <c r="G53" s="60"/>
      <c r="H53" s="1"/>
      <c r="I53" s="1"/>
      <c r="J53" s="1"/>
    </row>
    <row r="54" spans="1:19" ht="14.25" x14ac:dyDescent="0.25">
      <c r="A54" s="1" t="s">
        <v>55</v>
      </c>
    </row>
    <row r="56" spans="1:19" ht="43.5" customHeight="1" x14ac:dyDescent="0.25">
      <c r="B56" s="124" t="s">
        <v>139</v>
      </c>
      <c r="C56" s="52" t="s">
        <v>124</v>
      </c>
      <c r="D56" s="52" t="s">
        <v>125</v>
      </c>
      <c r="E56" s="119" t="s">
        <v>126</v>
      </c>
      <c r="F56" s="119"/>
      <c r="G56" s="119"/>
      <c r="H56" s="119" t="s">
        <v>127</v>
      </c>
      <c r="I56" s="119"/>
      <c r="J56" s="119"/>
      <c r="K56" s="119" t="s">
        <v>128</v>
      </c>
      <c r="L56" s="119"/>
      <c r="M56" s="119"/>
      <c r="N56" s="119" t="s">
        <v>129</v>
      </c>
      <c r="O56" s="119"/>
      <c r="P56" s="119"/>
      <c r="Q56" s="120" t="s">
        <v>130</v>
      </c>
      <c r="R56" s="120"/>
      <c r="S56" s="120"/>
    </row>
    <row r="57" spans="1:19" ht="24" customHeight="1" x14ac:dyDescent="0.25">
      <c r="B57" s="124"/>
      <c r="C57" s="52" t="s">
        <v>35</v>
      </c>
      <c r="D57" s="52" t="s">
        <v>36</v>
      </c>
      <c r="E57" s="50" t="s">
        <v>0</v>
      </c>
      <c r="F57" s="50" t="s">
        <v>1</v>
      </c>
      <c r="G57" s="50" t="s">
        <v>3</v>
      </c>
      <c r="H57" s="50" t="s">
        <v>0</v>
      </c>
      <c r="I57" s="50" t="s">
        <v>1</v>
      </c>
      <c r="J57" s="50" t="s">
        <v>3</v>
      </c>
      <c r="K57" s="50" t="s">
        <v>39</v>
      </c>
      <c r="L57" s="50" t="s">
        <v>38</v>
      </c>
      <c r="M57" s="50" t="s">
        <v>37</v>
      </c>
      <c r="N57" s="50" t="s">
        <v>39</v>
      </c>
      <c r="O57" s="50" t="s">
        <v>38</v>
      </c>
      <c r="P57" s="50" t="s">
        <v>37</v>
      </c>
      <c r="Q57" s="51" t="s">
        <v>0</v>
      </c>
      <c r="R57" s="51" t="s">
        <v>1</v>
      </c>
      <c r="S57" s="51" t="s">
        <v>3</v>
      </c>
    </row>
    <row r="58" spans="1:19" ht="30" customHeight="1" x14ac:dyDescent="0.25">
      <c r="B58" s="87" t="s">
        <v>157</v>
      </c>
      <c r="C58" s="88">
        <v>296912.40000000002</v>
      </c>
      <c r="D58" s="88">
        <v>332166.59999999998</v>
      </c>
      <c r="E58" s="88">
        <v>38686.6</v>
      </c>
      <c r="F58" s="88">
        <f>E58</f>
        <v>38686.6</v>
      </c>
      <c r="G58" s="88">
        <f>F58</f>
        <v>38686.6</v>
      </c>
      <c r="H58" s="89"/>
      <c r="I58" s="89"/>
      <c r="J58" s="89"/>
      <c r="K58" s="98">
        <f>C58+E58+H58</f>
        <v>335599</v>
      </c>
      <c r="L58" s="98">
        <f>C58+F58+I58</f>
        <v>335599</v>
      </c>
      <c r="M58" s="98">
        <f>C58+G58+J58</f>
        <v>335599</v>
      </c>
      <c r="N58" s="46"/>
      <c r="O58" s="46"/>
      <c r="P58" s="46"/>
      <c r="Q58" s="47">
        <f>K58+N58</f>
        <v>335599</v>
      </c>
      <c r="R58" s="47">
        <f>L58+O58</f>
        <v>335599</v>
      </c>
      <c r="S58" s="47">
        <f>M58+P58</f>
        <v>335599</v>
      </c>
    </row>
    <row r="59" spans="1:19" ht="30" customHeight="1" x14ac:dyDescent="0.25">
      <c r="B59" s="90" t="s">
        <v>141</v>
      </c>
      <c r="C59" s="88">
        <v>2221.1</v>
      </c>
      <c r="D59" s="88">
        <v>4413.5</v>
      </c>
      <c r="E59" s="89">
        <v>2355.1</v>
      </c>
      <c r="F59" s="88">
        <f t="shared" ref="F59:G77" si="1">E59</f>
        <v>2355.1</v>
      </c>
      <c r="G59" s="88">
        <f t="shared" si="1"/>
        <v>2355.1</v>
      </c>
      <c r="H59" s="89"/>
      <c r="I59" s="89"/>
      <c r="J59" s="89"/>
      <c r="K59" s="98">
        <f t="shared" ref="K59:K77" si="2">C59+E59+H59</f>
        <v>4576.2</v>
      </c>
      <c r="L59" s="98">
        <f t="shared" ref="L59:L77" si="3">C59+F59+I59</f>
        <v>4576.2</v>
      </c>
      <c r="M59" s="98">
        <f t="shared" ref="M59:M77" si="4">C59+G59+J59</f>
        <v>4576.2</v>
      </c>
      <c r="N59" s="46"/>
      <c r="O59" s="46"/>
      <c r="P59" s="46"/>
      <c r="Q59" s="47">
        <f t="shared" ref="Q59:Q77" si="5">K59+N59</f>
        <v>4576.2</v>
      </c>
      <c r="R59" s="47">
        <f t="shared" ref="R59:R77" si="6">L59+O59</f>
        <v>4576.2</v>
      </c>
      <c r="S59" s="47">
        <f t="shared" ref="S59:S77" si="7">M59+P59</f>
        <v>4576.2</v>
      </c>
    </row>
    <row r="60" spans="1:19" ht="30" customHeight="1" x14ac:dyDescent="0.25">
      <c r="B60" s="91" t="s">
        <v>142</v>
      </c>
      <c r="C60" s="88">
        <v>1858.8</v>
      </c>
      <c r="D60" s="88">
        <v>1782.2</v>
      </c>
      <c r="E60" s="89">
        <v>120.2</v>
      </c>
      <c r="F60" s="88">
        <f t="shared" si="1"/>
        <v>120.2</v>
      </c>
      <c r="G60" s="88">
        <f t="shared" si="1"/>
        <v>120.2</v>
      </c>
      <c r="H60" s="89"/>
      <c r="I60" s="89"/>
      <c r="J60" s="89"/>
      <c r="K60" s="98">
        <f t="shared" si="2"/>
        <v>1979</v>
      </c>
      <c r="L60" s="98">
        <f t="shared" si="3"/>
        <v>1979</v>
      </c>
      <c r="M60" s="98">
        <f t="shared" si="4"/>
        <v>1979</v>
      </c>
      <c r="N60" s="46"/>
      <c r="O60" s="46"/>
      <c r="P60" s="46"/>
      <c r="Q60" s="47">
        <f t="shared" si="5"/>
        <v>1979</v>
      </c>
      <c r="R60" s="47">
        <f t="shared" si="6"/>
        <v>1979</v>
      </c>
      <c r="S60" s="47">
        <f t="shared" si="7"/>
        <v>1979</v>
      </c>
    </row>
    <row r="61" spans="1:19" ht="30" customHeight="1" x14ac:dyDescent="0.25">
      <c r="B61" s="91" t="s">
        <v>143</v>
      </c>
      <c r="C61" s="88">
        <v>703.2</v>
      </c>
      <c r="D61" s="88">
        <v>786</v>
      </c>
      <c r="E61" s="89">
        <v>22.8</v>
      </c>
      <c r="F61" s="88">
        <f t="shared" si="1"/>
        <v>22.8</v>
      </c>
      <c r="G61" s="88">
        <f t="shared" si="1"/>
        <v>22.8</v>
      </c>
      <c r="H61" s="89"/>
      <c r="I61" s="89"/>
      <c r="J61" s="89"/>
      <c r="K61" s="98">
        <f t="shared" si="2"/>
        <v>726</v>
      </c>
      <c r="L61" s="98">
        <f t="shared" si="3"/>
        <v>726</v>
      </c>
      <c r="M61" s="98">
        <f t="shared" si="4"/>
        <v>726</v>
      </c>
      <c r="N61" s="46"/>
      <c r="O61" s="46"/>
      <c r="P61" s="46"/>
      <c r="Q61" s="47">
        <f t="shared" si="5"/>
        <v>726</v>
      </c>
      <c r="R61" s="47">
        <f t="shared" si="6"/>
        <v>726</v>
      </c>
      <c r="S61" s="47">
        <f t="shared" si="7"/>
        <v>726</v>
      </c>
    </row>
    <row r="62" spans="1:19" ht="30" customHeight="1" x14ac:dyDescent="0.25">
      <c r="B62" s="91" t="s">
        <v>173</v>
      </c>
      <c r="C62" s="88"/>
      <c r="D62" s="88">
        <v>360</v>
      </c>
      <c r="E62" s="89">
        <v>360</v>
      </c>
      <c r="F62" s="88">
        <f t="shared" si="1"/>
        <v>360</v>
      </c>
      <c r="G62" s="88">
        <f t="shared" si="1"/>
        <v>360</v>
      </c>
      <c r="H62" s="89"/>
      <c r="I62" s="89"/>
      <c r="J62" s="89"/>
      <c r="K62" s="98">
        <f t="shared" si="2"/>
        <v>360</v>
      </c>
      <c r="L62" s="98">
        <f t="shared" si="3"/>
        <v>360</v>
      </c>
      <c r="M62" s="98">
        <f t="shared" si="4"/>
        <v>360</v>
      </c>
      <c r="N62" s="46"/>
      <c r="O62" s="46"/>
      <c r="P62" s="46"/>
      <c r="Q62" s="47">
        <f t="shared" si="5"/>
        <v>360</v>
      </c>
      <c r="R62" s="47">
        <f t="shared" si="6"/>
        <v>360</v>
      </c>
      <c r="S62" s="47">
        <f t="shared" si="7"/>
        <v>360</v>
      </c>
    </row>
    <row r="63" spans="1:19" ht="30" customHeight="1" x14ac:dyDescent="0.25">
      <c r="B63" s="91" t="s">
        <v>144</v>
      </c>
      <c r="C63" s="88">
        <v>448.8</v>
      </c>
      <c r="D63" s="88">
        <v>708</v>
      </c>
      <c r="E63" s="89">
        <v>506.2</v>
      </c>
      <c r="F63" s="88">
        <f t="shared" si="1"/>
        <v>506.2</v>
      </c>
      <c r="G63" s="88">
        <f t="shared" si="1"/>
        <v>506.2</v>
      </c>
      <c r="H63" s="89"/>
      <c r="I63" s="89"/>
      <c r="J63" s="89"/>
      <c r="K63" s="98">
        <f t="shared" si="2"/>
        <v>955</v>
      </c>
      <c r="L63" s="98">
        <f t="shared" si="3"/>
        <v>955</v>
      </c>
      <c r="M63" s="98">
        <f t="shared" si="4"/>
        <v>955</v>
      </c>
      <c r="N63" s="46"/>
      <c r="O63" s="46"/>
      <c r="P63" s="46"/>
      <c r="Q63" s="47">
        <f t="shared" si="5"/>
        <v>955</v>
      </c>
      <c r="R63" s="47">
        <f t="shared" si="6"/>
        <v>955</v>
      </c>
      <c r="S63" s="47">
        <f t="shared" si="7"/>
        <v>955</v>
      </c>
    </row>
    <row r="64" spans="1:19" ht="30" customHeight="1" x14ac:dyDescent="0.25">
      <c r="B64" s="91" t="s">
        <v>145</v>
      </c>
      <c r="C64" s="88">
        <v>114</v>
      </c>
      <c r="D64" s="88">
        <v>103</v>
      </c>
      <c r="E64" s="89">
        <v>44</v>
      </c>
      <c r="F64" s="88">
        <f t="shared" si="1"/>
        <v>44</v>
      </c>
      <c r="G64" s="88">
        <f t="shared" si="1"/>
        <v>44</v>
      </c>
      <c r="H64" s="89"/>
      <c r="I64" s="89"/>
      <c r="J64" s="89"/>
      <c r="K64" s="98">
        <f t="shared" si="2"/>
        <v>158</v>
      </c>
      <c r="L64" s="98">
        <f t="shared" si="3"/>
        <v>158</v>
      </c>
      <c r="M64" s="98">
        <f t="shared" si="4"/>
        <v>158</v>
      </c>
      <c r="N64" s="46"/>
      <c r="O64" s="46"/>
      <c r="P64" s="46"/>
      <c r="Q64" s="47">
        <f t="shared" si="5"/>
        <v>158</v>
      </c>
      <c r="R64" s="47">
        <f t="shared" si="6"/>
        <v>158</v>
      </c>
      <c r="S64" s="47">
        <f t="shared" si="7"/>
        <v>158</v>
      </c>
    </row>
    <row r="65" spans="2:19" ht="30" customHeight="1" x14ac:dyDescent="0.25">
      <c r="B65" s="91" t="s">
        <v>146</v>
      </c>
      <c r="C65" s="88">
        <v>1520</v>
      </c>
      <c r="D65" s="88">
        <v>7350</v>
      </c>
      <c r="E65" s="89">
        <v>5830</v>
      </c>
      <c r="F65" s="88">
        <f t="shared" si="1"/>
        <v>5830</v>
      </c>
      <c r="G65" s="88">
        <f t="shared" si="1"/>
        <v>5830</v>
      </c>
      <c r="H65" s="89"/>
      <c r="I65" s="89"/>
      <c r="J65" s="89"/>
      <c r="K65" s="98">
        <f t="shared" si="2"/>
        <v>7350</v>
      </c>
      <c r="L65" s="98">
        <f t="shared" si="3"/>
        <v>7350</v>
      </c>
      <c r="M65" s="98">
        <f t="shared" si="4"/>
        <v>7350</v>
      </c>
      <c r="N65" s="46"/>
      <c r="O65" s="46"/>
      <c r="P65" s="46"/>
      <c r="Q65" s="47">
        <f t="shared" si="5"/>
        <v>7350</v>
      </c>
      <c r="R65" s="47">
        <f t="shared" si="6"/>
        <v>7350</v>
      </c>
      <c r="S65" s="47">
        <f t="shared" si="7"/>
        <v>7350</v>
      </c>
    </row>
    <row r="66" spans="2:19" ht="30" customHeight="1" x14ac:dyDescent="0.25">
      <c r="B66" s="91" t="s">
        <v>147</v>
      </c>
      <c r="C66" s="88"/>
      <c r="D66" s="88">
        <v>50</v>
      </c>
      <c r="E66" s="89"/>
      <c r="F66" s="88">
        <f t="shared" si="1"/>
        <v>0</v>
      </c>
      <c r="G66" s="88">
        <f t="shared" si="1"/>
        <v>0</v>
      </c>
      <c r="H66" s="89"/>
      <c r="I66" s="89"/>
      <c r="J66" s="89"/>
      <c r="K66" s="98">
        <f t="shared" si="2"/>
        <v>0</v>
      </c>
      <c r="L66" s="98">
        <f t="shared" si="3"/>
        <v>0</v>
      </c>
      <c r="M66" s="98">
        <f t="shared" si="4"/>
        <v>0</v>
      </c>
      <c r="N66" s="46"/>
      <c r="O66" s="46"/>
      <c r="P66" s="46"/>
      <c r="Q66" s="47">
        <f t="shared" si="5"/>
        <v>0</v>
      </c>
      <c r="R66" s="47">
        <f t="shared" si="6"/>
        <v>0</v>
      </c>
      <c r="S66" s="47">
        <f t="shared" si="7"/>
        <v>0</v>
      </c>
    </row>
    <row r="67" spans="2:19" ht="30" customHeight="1" x14ac:dyDescent="0.25">
      <c r="B67" s="91" t="s">
        <v>140</v>
      </c>
      <c r="C67" s="88">
        <v>1665</v>
      </c>
      <c r="D67" s="88">
        <v>100</v>
      </c>
      <c r="E67" s="89">
        <v>-1665</v>
      </c>
      <c r="F67" s="88">
        <f t="shared" si="1"/>
        <v>-1665</v>
      </c>
      <c r="G67" s="88">
        <f t="shared" si="1"/>
        <v>-1665</v>
      </c>
      <c r="H67" s="89"/>
      <c r="I67" s="89"/>
      <c r="J67" s="89"/>
      <c r="K67" s="98">
        <f t="shared" si="2"/>
        <v>0</v>
      </c>
      <c r="L67" s="98">
        <f t="shared" si="3"/>
        <v>0</v>
      </c>
      <c r="M67" s="98">
        <f t="shared" si="4"/>
        <v>0</v>
      </c>
      <c r="N67" s="46"/>
      <c r="O67" s="46"/>
      <c r="P67" s="46"/>
      <c r="Q67" s="47">
        <f t="shared" si="5"/>
        <v>0</v>
      </c>
      <c r="R67" s="47">
        <f t="shared" si="6"/>
        <v>0</v>
      </c>
      <c r="S67" s="47">
        <f t="shared" si="7"/>
        <v>0</v>
      </c>
    </row>
    <row r="68" spans="2:19" ht="30" customHeight="1" x14ac:dyDescent="0.25">
      <c r="B68" s="91" t="s">
        <v>148</v>
      </c>
      <c r="C68" s="88">
        <v>1468.8</v>
      </c>
      <c r="D68" s="88">
        <v>3572.4</v>
      </c>
      <c r="E68" s="89">
        <v>3.6</v>
      </c>
      <c r="F68" s="88">
        <f t="shared" si="1"/>
        <v>3.6</v>
      </c>
      <c r="G68" s="88">
        <f t="shared" si="1"/>
        <v>3.6</v>
      </c>
      <c r="H68" s="89"/>
      <c r="I68" s="89"/>
      <c r="J68" s="89"/>
      <c r="K68" s="98">
        <f t="shared" si="2"/>
        <v>1472.3999999999999</v>
      </c>
      <c r="L68" s="98">
        <f t="shared" si="3"/>
        <v>1472.3999999999999</v>
      </c>
      <c r="M68" s="98">
        <f t="shared" si="4"/>
        <v>1472.3999999999999</v>
      </c>
      <c r="N68" s="46"/>
      <c r="O68" s="46"/>
      <c r="P68" s="46"/>
      <c r="Q68" s="47">
        <f t="shared" si="5"/>
        <v>1472.3999999999999</v>
      </c>
      <c r="R68" s="47">
        <f t="shared" si="6"/>
        <v>1472.3999999999999</v>
      </c>
      <c r="S68" s="47">
        <f t="shared" si="7"/>
        <v>1472.3999999999999</v>
      </c>
    </row>
    <row r="69" spans="2:19" ht="30" customHeight="1" x14ac:dyDescent="0.25">
      <c r="B69" s="91" t="s">
        <v>174</v>
      </c>
      <c r="C69" s="88"/>
      <c r="D69" s="88">
        <v>2000</v>
      </c>
      <c r="E69" s="89">
        <v>600</v>
      </c>
      <c r="F69" s="88">
        <f t="shared" si="1"/>
        <v>600</v>
      </c>
      <c r="G69" s="88">
        <f t="shared" si="1"/>
        <v>600</v>
      </c>
      <c r="H69" s="89"/>
      <c r="I69" s="89"/>
      <c r="J69" s="89"/>
      <c r="K69" s="98">
        <f t="shared" si="2"/>
        <v>600</v>
      </c>
      <c r="L69" s="98">
        <f t="shared" si="3"/>
        <v>600</v>
      </c>
      <c r="M69" s="98">
        <f t="shared" si="4"/>
        <v>600</v>
      </c>
      <c r="N69" s="46"/>
      <c r="O69" s="46"/>
      <c r="P69" s="46"/>
      <c r="Q69" s="47">
        <f t="shared" si="5"/>
        <v>600</v>
      </c>
      <c r="R69" s="47">
        <f t="shared" si="6"/>
        <v>600</v>
      </c>
      <c r="S69" s="47">
        <f t="shared" si="7"/>
        <v>600</v>
      </c>
    </row>
    <row r="70" spans="2:19" ht="30" customHeight="1" x14ac:dyDescent="0.25">
      <c r="B70" s="91" t="s">
        <v>149</v>
      </c>
      <c r="C70" s="88">
        <v>16653</v>
      </c>
      <c r="D70" s="88">
        <v>17586.400000000001</v>
      </c>
      <c r="E70" s="89">
        <v>-184.8</v>
      </c>
      <c r="F70" s="88">
        <f t="shared" si="1"/>
        <v>-184.8</v>
      </c>
      <c r="G70" s="88">
        <f t="shared" si="1"/>
        <v>-184.8</v>
      </c>
      <c r="H70" s="89"/>
      <c r="I70" s="89"/>
      <c r="J70" s="89"/>
      <c r="K70" s="98">
        <f t="shared" si="2"/>
        <v>16468.2</v>
      </c>
      <c r="L70" s="98">
        <f t="shared" si="3"/>
        <v>16468.2</v>
      </c>
      <c r="M70" s="98">
        <f t="shared" si="4"/>
        <v>16468.2</v>
      </c>
      <c r="N70" s="46"/>
      <c r="O70" s="46"/>
      <c r="P70" s="46"/>
      <c r="Q70" s="47">
        <f t="shared" si="5"/>
        <v>16468.2</v>
      </c>
      <c r="R70" s="47">
        <f t="shared" si="6"/>
        <v>16468.2</v>
      </c>
      <c r="S70" s="47">
        <f t="shared" si="7"/>
        <v>16468.2</v>
      </c>
    </row>
    <row r="71" spans="2:19" ht="30" customHeight="1" x14ac:dyDescent="0.25">
      <c r="B71" s="91" t="s">
        <v>150</v>
      </c>
      <c r="C71" s="88">
        <v>197.4</v>
      </c>
      <c r="D71" s="88">
        <v>300</v>
      </c>
      <c r="E71" s="89">
        <v>782.6</v>
      </c>
      <c r="F71" s="88">
        <f t="shared" si="1"/>
        <v>782.6</v>
      </c>
      <c r="G71" s="88">
        <f t="shared" si="1"/>
        <v>782.6</v>
      </c>
      <c r="H71" s="89"/>
      <c r="I71" s="89"/>
      <c r="J71" s="89"/>
      <c r="K71" s="98">
        <f t="shared" si="2"/>
        <v>980</v>
      </c>
      <c r="L71" s="98">
        <f t="shared" si="3"/>
        <v>980</v>
      </c>
      <c r="M71" s="98">
        <f t="shared" si="4"/>
        <v>980</v>
      </c>
      <c r="N71" s="46"/>
      <c r="O71" s="46"/>
      <c r="P71" s="46"/>
      <c r="Q71" s="47">
        <f t="shared" si="5"/>
        <v>980</v>
      </c>
      <c r="R71" s="47">
        <f t="shared" si="6"/>
        <v>980</v>
      </c>
      <c r="S71" s="47">
        <f t="shared" si="7"/>
        <v>980</v>
      </c>
    </row>
    <row r="72" spans="2:19" ht="28.5" customHeight="1" x14ac:dyDescent="0.25">
      <c r="B72" s="91" t="s">
        <v>151</v>
      </c>
      <c r="C72" s="88">
        <v>284.7</v>
      </c>
      <c r="D72" s="88">
        <v>300</v>
      </c>
      <c r="E72" s="92">
        <v>15.3</v>
      </c>
      <c r="F72" s="88">
        <f t="shared" si="1"/>
        <v>15.3</v>
      </c>
      <c r="G72" s="88">
        <f t="shared" si="1"/>
        <v>15.3</v>
      </c>
      <c r="H72" s="93"/>
      <c r="I72" s="93"/>
      <c r="J72" s="93"/>
      <c r="K72" s="98">
        <f t="shared" si="2"/>
        <v>300</v>
      </c>
      <c r="L72" s="98">
        <f t="shared" si="3"/>
        <v>300</v>
      </c>
      <c r="M72" s="98">
        <f t="shared" si="4"/>
        <v>300</v>
      </c>
      <c r="N72" s="46"/>
      <c r="O72" s="46"/>
      <c r="P72" s="46"/>
      <c r="Q72" s="47">
        <f t="shared" si="5"/>
        <v>300</v>
      </c>
      <c r="R72" s="47">
        <f t="shared" si="6"/>
        <v>300</v>
      </c>
      <c r="S72" s="47">
        <f t="shared" si="7"/>
        <v>300</v>
      </c>
    </row>
    <row r="73" spans="2:19" ht="28.5" customHeight="1" x14ac:dyDescent="0.25">
      <c r="B73" s="91" t="s">
        <v>152</v>
      </c>
      <c r="C73" s="88">
        <v>7419.8</v>
      </c>
      <c r="D73" s="88">
        <v>8692.2999999999993</v>
      </c>
      <c r="E73" s="92">
        <v>130.19999999999999</v>
      </c>
      <c r="F73" s="88">
        <f t="shared" si="1"/>
        <v>130.19999999999999</v>
      </c>
      <c r="G73" s="88">
        <f t="shared" si="1"/>
        <v>130.19999999999999</v>
      </c>
      <c r="H73" s="93"/>
      <c r="I73" s="93"/>
      <c r="J73" s="93"/>
      <c r="K73" s="98">
        <f t="shared" si="2"/>
        <v>7550</v>
      </c>
      <c r="L73" s="98">
        <f t="shared" si="3"/>
        <v>7550</v>
      </c>
      <c r="M73" s="98">
        <f t="shared" si="4"/>
        <v>7550</v>
      </c>
      <c r="N73" s="46"/>
      <c r="O73" s="46"/>
      <c r="P73" s="46"/>
      <c r="Q73" s="47">
        <f t="shared" si="5"/>
        <v>7550</v>
      </c>
      <c r="R73" s="47">
        <f t="shared" si="6"/>
        <v>7550</v>
      </c>
      <c r="S73" s="47">
        <f t="shared" si="7"/>
        <v>7550</v>
      </c>
    </row>
    <row r="74" spans="2:19" ht="28.5" customHeight="1" x14ac:dyDescent="0.25">
      <c r="B74" s="91" t="s">
        <v>153</v>
      </c>
      <c r="C74" s="88">
        <v>598</v>
      </c>
      <c r="D74" s="88">
        <v>1090</v>
      </c>
      <c r="E74" s="92">
        <v>2</v>
      </c>
      <c r="F74" s="88">
        <f t="shared" si="1"/>
        <v>2</v>
      </c>
      <c r="G74" s="88">
        <f t="shared" si="1"/>
        <v>2</v>
      </c>
      <c r="H74" s="93"/>
      <c r="I74" s="93"/>
      <c r="J74" s="93"/>
      <c r="K74" s="98">
        <f t="shared" si="2"/>
        <v>600</v>
      </c>
      <c r="L74" s="98">
        <f t="shared" si="3"/>
        <v>600</v>
      </c>
      <c r="M74" s="98">
        <f t="shared" si="4"/>
        <v>600</v>
      </c>
      <c r="N74" s="46"/>
      <c r="O74" s="46"/>
      <c r="P74" s="46"/>
      <c r="Q74" s="47">
        <f t="shared" si="5"/>
        <v>600</v>
      </c>
      <c r="R74" s="47">
        <f t="shared" si="6"/>
        <v>600</v>
      </c>
      <c r="S74" s="47">
        <f t="shared" si="7"/>
        <v>600</v>
      </c>
    </row>
    <row r="75" spans="2:19" ht="28.5" customHeight="1" x14ac:dyDescent="0.25">
      <c r="B75" s="91" t="s">
        <v>154</v>
      </c>
      <c r="C75" s="88">
        <v>66922.100000000006</v>
      </c>
      <c r="D75" s="88">
        <v>74308.600000000006</v>
      </c>
      <c r="E75" s="92">
        <v>9323.1</v>
      </c>
      <c r="F75" s="88">
        <f t="shared" si="1"/>
        <v>9323.1</v>
      </c>
      <c r="G75" s="88">
        <f t="shared" si="1"/>
        <v>9323.1</v>
      </c>
      <c r="H75" s="93"/>
      <c r="I75" s="93"/>
      <c r="J75" s="93"/>
      <c r="K75" s="98">
        <f t="shared" si="2"/>
        <v>76245.200000000012</v>
      </c>
      <c r="L75" s="98">
        <f t="shared" si="3"/>
        <v>76245.200000000012</v>
      </c>
      <c r="M75" s="98">
        <f t="shared" si="4"/>
        <v>76245.200000000012</v>
      </c>
      <c r="N75" s="46"/>
      <c r="O75" s="46"/>
      <c r="P75" s="46"/>
      <c r="Q75" s="47">
        <f t="shared" si="5"/>
        <v>76245.200000000012</v>
      </c>
      <c r="R75" s="47">
        <f t="shared" si="6"/>
        <v>76245.200000000012</v>
      </c>
      <c r="S75" s="47">
        <f t="shared" si="7"/>
        <v>76245.200000000012</v>
      </c>
    </row>
    <row r="76" spans="2:19" ht="28.5" customHeight="1" x14ac:dyDescent="0.25">
      <c r="B76" s="91" t="s">
        <v>155</v>
      </c>
      <c r="C76" s="88">
        <v>12383.4</v>
      </c>
      <c r="D76" s="88">
        <v>12488.4</v>
      </c>
      <c r="E76" s="92">
        <v>70</v>
      </c>
      <c r="F76" s="88">
        <f t="shared" si="1"/>
        <v>70</v>
      </c>
      <c r="G76" s="88">
        <f t="shared" si="1"/>
        <v>70</v>
      </c>
      <c r="H76" s="93"/>
      <c r="I76" s="93"/>
      <c r="J76" s="93"/>
      <c r="K76" s="98">
        <f t="shared" si="2"/>
        <v>12453.4</v>
      </c>
      <c r="L76" s="98">
        <f t="shared" si="3"/>
        <v>12453.4</v>
      </c>
      <c r="M76" s="98">
        <f t="shared" si="4"/>
        <v>12453.4</v>
      </c>
      <c r="N76" s="46"/>
      <c r="O76" s="46"/>
      <c r="P76" s="46"/>
      <c r="Q76" s="47">
        <f t="shared" si="5"/>
        <v>12453.4</v>
      </c>
      <c r="R76" s="47">
        <f t="shared" si="6"/>
        <v>12453.4</v>
      </c>
      <c r="S76" s="47">
        <f t="shared" si="7"/>
        <v>12453.4</v>
      </c>
    </row>
    <row r="77" spans="2:19" ht="28.5" customHeight="1" x14ac:dyDescent="0.25">
      <c r="B77" s="91" t="s">
        <v>156</v>
      </c>
      <c r="C77" s="88">
        <v>32</v>
      </c>
      <c r="D77" s="88">
        <v>620</v>
      </c>
      <c r="E77" s="92">
        <v>323</v>
      </c>
      <c r="F77" s="88">
        <f t="shared" si="1"/>
        <v>323</v>
      </c>
      <c r="G77" s="88">
        <f t="shared" si="1"/>
        <v>323</v>
      </c>
      <c r="H77" s="93"/>
      <c r="I77" s="93"/>
      <c r="J77" s="93"/>
      <c r="K77" s="98">
        <f t="shared" si="2"/>
        <v>355</v>
      </c>
      <c r="L77" s="98">
        <f t="shared" si="3"/>
        <v>355</v>
      </c>
      <c r="M77" s="98">
        <f t="shared" si="4"/>
        <v>355</v>
      </c>
      <c r="N77" s="46"/>
      <c r="O77" s="46"/>
      <c r="P77" s="46"/>
      <c r="Q77" s="47">
        <f t="shared" si="5"/>
        <v>355</v>
      </c>
      <c r="R77" s="47">
        <f t="shared" si="6"/>
        <v>355</v>
      </c>
      <c r="S77" s="47">
        <f t="shared" si="7"/>
        <v>355</v>
      </c>
    </row>
    <row r="78" spans="2:19" ht="28.5" x14ac:dyDescent="0.25">
      <c r="B78" s="26" t="s">
        <v>131</v>
      </c>
      <c r="C78" s="66">
        <f>SUM(C58:C77)</f>
        <v>411402.5</v>
      </c>
      <c r="D78" s="67"/>
      <c r="E78" s="66">
        <f>SUM(E58:E77)</f>
        <v>57324.899999999987</v>
      </c>
      <c r="F78" s="66">
        <f>SUM(F58:F77)</f>
        <v>57324.899999999987</v>
      </c>
      <c r="G78" s="66">
        <f>SUM(G58:G77)</f>
        <v>57324.899999999987</v>
      </c>
      <c r="H78" s="67">
        <f t="shared" ref="H78:J78" si="8">SUM(H72:H77)</f>
        <v>0</v>
      </c>
      <c r="I78" s="67">
        <f t="shared" si="8"/>
        <v>0</v>
      </c>
      <c r="J78" s="67">
        <f t="shared" si="8"/>
        <v>0</v>
      </c>
      <c r="K78" s="97">
        <f>SUM(K58:K77)</f>
        <v>468727.40000000008</v>
      </c>
      <c r="L78" s="97">
        <f>C78+F78+I78</f>
        <v>468727.39999999997</v>
      </c>
      <c r="M78" s="97">
        <f>C78+G78+J78</f>
        <v>468727.39999999997</v>
      </c>
      <c r="N78" s="67" t="s">
        <v>2</v>
      </c>
      <c r="O78" s="67" t="s">
        <v>2</v>
      </c>
      <c r="P78" s="67" t="s">
        <v>2</v>
      </c>
      <c r="Q78" s="67" t="s">
        <v>2</v>
      </c>
      <c r="R78" s="67" t="s">
        <v>2</v>
      </c>
      <c r="S78" s="67" t="s">
        <v>2</v>
      </c>
    </row>
    <row r="79" spans="2:19" ht="28.5" x14ac:dyDescent="0.25">
      <c r="B79" s="26" t="s">
        <v>132</v>
      </c>
      <c r="C79" s="67">
        <v>50</v>
      </c>
      <c r="D79" s="67"/>
      <c r="E79" s="67" t="s">
        <v>71</v>
      </c>
      <c r="F79" s="67" t="s">
        <v>71</v>
      </c>
      <c r="G79" s="67" t="s">
        <v>71</v>
      </c>
      <c r="H79" s="67" t="s">
        <v>71</v>
      </c>
      <c r="I79" s="67" t="s">
        <v>71</v>
      </c>
      <c r="J79" s="67" t="s">
        <v>71</v>
      </c>
      <c r="K79" s="97">
        <f>C79</f>
        <v>50</v>
      </c>
      <c r="L79" s="97">
        <f>C79</f>
        <v>50</v>
      </c>
      <c r="M79" s="97">
        <f>C79</f>
        <v>50</v>
      </c>
      <c r="N79" s="67" t="s">
        <v>2</v>
      </c>
      <c r="O79" s="67" t="s">
        <v>2</v>
      </c>
      <c r="P79" s="67" t="s">
        <v>2</v>
      </c>
      <c r="Q79" s="67" t="s">
        <v>2</v>
      </c>
      <c r="R79" s="67" t="s">
        <v>2</v>
      </c>
      <c r="S79" s="67" t="s">
        <v>2</v>
      </c>
    </row>
    <row r="80" spans="2:19" ht="15" x14ac:dyDescent="0.25">
      <c r="B80" s="94" t="s">
        <v>133</v>
      </c>
      <c r="C80" s="95">
        <f>C78+C79</f>
        <v>411452.5</v>
      </c>
      <c r="D80" s="96">
        <f>SUM(D58:D77)</f>
        <v>468777.4</v>
      </c>
      <c r="E80" s="96">
        <f>E78</f>
        <v>57324.899999999987</v>
      </c>
      <c r="F80" s="96">
        <f t="shared" ref="F80:J80" si="9">F78</f>
        <v>57324.899999999987</v>
      </c>
      <c r="G80" s="96">
        <f t="shared" si="9"/>
        <v>57324.899999999987</v>
      </c>
      <c r="H80" s="96">
        <f t="shared" si="9"/>
        <v>0</v>
      </c>
      <c r="I80" s="96">
        <f t="shared" si="9"/>
        <v>0</v>
      </c>
      <c r="J80" s="96">
        <f t="shared" si="9"/>
        <v>0</v>
      </c>
      <c r="K80" s="97">
        <f>K78+K79</f>
        <v>468777.40000000008</v>
      </c>
      <c r="L80" s="97">
        <f t="shared" ref="L80:M80" si="10">L78+L79</f>
        <v>468777.39999999997</v>
      </c>
      <c r="M80" s="97">
        <f t="shared" si="10"/>
        <v>468777.39999999997</v>
      </c>
      <c r="N80" s="96">
        <f>SUM(N72:N77)</f>
        <v>0</v>
      </c>
      <c r="O80" s="96">
        <f t="shared" ref="O80:P80" si="11">SUM(O72:O77)</f>
        <v>0</v>
      </c>
      <c r="P80" s="96">
        <f t="shared" si="11"/>
        <v>0</v>
      </c>
      <c r="Q80" s="96">
        <f>K80+N80</f>
        <v>468777.40000000008</v>
      </c>
      <c r="R80" s="96">
        <f>L80+O80</f>
        <v>468777.39999999997</v>
      </c>
      <c r="S80" s="96">
        <f>M80+P80</f>
        <v>468777.39999999997</v>
      </c>
    </row>
    <row r="85" spans="11:11" x14ac:dyDescent="0.25">
      <c r="K85" s="75"/>
    </row>
  </sheetData>
  <mergeCells count="31">
    <mergeCell ref="D16:E16"/>
    <mergeCell ref="F16:I16"/>
    <mergeCell ref="K21:K22"/>
    <mergeCell ref="B21:B22"/>
    <mergeCell ref="C21:C22"/>
    <mergeCell ref="D21:D22"/>
    <mergeCell ref="E21:E22"/>
    <mergeCell ref="F21:J21"/>
    <mergeCell ref="N56:P56"/>
    <mergeCell ref="Q56:S56"/>
    <mergeCell ref="B52:E52"/>
    <mergeCell ref="B56:B57"/>
    <mergeCell ref="E56:G56"/>
    <mergeCell ref="H56:J56"/>
    <mergeCell ref="K56:M56"/>
    <mergeCell ref="C4:F4"/>
    <mergeCell ref="C5:F5"/>
    <mergeCell ref="D14:E14"/>
    <mergeCell ref="D15:E15"/>
    <mergeCell ref="D17:E17"/>
    <mergeCell ref="F14:I14"/>
    <mergeCell ref="F15:I15"/>
    <mergeCell ref="F17:I17"/>
    <mergeCell ref="D12:E12"/>
    <mergeCell ref="D13:E13"/>
    <mergeCell ref="F11:I11"/>
    <mergeCell ref="F12:I12"/>
    <mergeCell ref="F13:I13"/>
    <mergeCell ref="C6:D6"/>
    <mergeCell ref="C7:D7"/>
    <mergeCell ref="D11:E11"/>
  </mergeCells>
  <dataValidations count="1">
    <dataValidation type="custom" allowBlank="1" showInputMessage="1" showErrorMessage="1" sqref="N58:P77">
      <formula1>"-"</formula1>
    </dataValidation>
  </dataValidations>
  <hyperlinks>
    <hyperlink ref="C11" location="_ftn1" display="_ftn1"/>
    <hyperlink ref="D11" location="_ftn2" display="_ftn2"/>
    <hyperlink ref="F11"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85725</xdr:colOff>
                    <xdr:row>48</xdr:row>
                    <xdr:rowOff>0</xdr:rowOff>
                  </from>
                  <to>
                    <xdr:col>3</xdr:col>
                    <xdr:colOff>0</xdr:colOff>
                    <xdr:row>49</xdr:row>
                    <xdr:rowOff>38100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85725</xdr:colOff>
                    <xdr:row>45</xdr:row>
                    <xdr:rowOff>171450</xdr:rowOff>
                  </from>
                  <to>
                    <xdr:col>3</xdr:col>
                    <xdr:colOff>752475</xdr:colOff>
                    <xdr:row>47</xdr:row>
                    <xdr:rowOff>38100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85725</xdr:colOff>
                    <xdr:row>47</xdr:row>
                    <xdr:rowOff>28575</xdr:rowOff>
                  </from>
                  <to>
                    <xdr:col>3</xdr:col>
                    <xdr:colOff>752475</xdr:colOff>
                    <xdr:row>48</xdr:row>
                    <xdr:rowOff>9525</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95250</xdr:colOff>
                    <xdr:row>49</xdr:row>
                    <xdr:rowOff>9525</xdr:rowOff>
                  </from>
                  <to>
                    <xdr:col>2</xdr:col>
                    <xdr:colOff>571500</xdr:colOff>
                    <xdr:row>50</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57"/>
  <sheetViews>
    <sheetView topLeftCell="D50" zoomScaleNormal="100" workbookViewId="0">
      <selection activeCell="I47" sqref="I47"/>
    </sheetView>
  </sheetViews>
  <sheetFormatPr defaultRowHeight="15" x14ac:dyDescent="0.25"/>
  <cols>
    <col min="1" max="1" width="6" style="68" customWidth="1"/>
    <col min="2" max="2" width="33.140625" style="68" customWidth="1"/>
    <col min="3" max="3" width="15.140625" style="68" customWidth="1"/>
    <col min="4" max="4" width="13.7109375" style="68" customWidth="1"/>
    <col min="5" max="5" width="12.7109375" style="68" customWidth="1"/>
    <col min="6" max="6" width="14.85546875" style="68" customWidth="1"/>
    <col min="7" max="7" width="15.28515625" style="68" customWidth="1"/>
    <col min="8" max="9" width="10.42578125" style="68" customWidth="1"/>
    <col min="10" max="10" width="15.28515625" style="68" customWidth="1"/>
    <col min="11" max="11" width="13.85546875" style="68" customWidth="1"/>
    <col min="12" max="12" width="7.5703125" style="68" customWidth="1"/>
    <col min="13" max="13" width="8.42578125" style="68" bestFit="1" customWidth="1"/>
    <col min="14" max="14" width="9.5703125" style="68" customWidth="1"/>
    <col min="15" max="15" width="8.140625" style="68" customWidth="1"/>
    <col min="16" max="16" width="8" style="68" customWidth="1"/>
    <col min="17" max="20" width="9.140625" style="68"/>
    <col min="21" max="23" width="0" style="68" hidden="1" customWidth="1"/>
    <col min="24" max="16384" width="9.140625" style="68"/>
  </cols>
  <sheetData>
    <row r="2" spans="1:23" ht="15.75" x14ac:dyDescent="0.25">
      <c r="A2" s="1" t="s">
        <v>70</v>
      </c>
      <c r="C2" s="1"/>
      <c r="D2" s="1"/>
      <c r="E2" s="1"/>
      <c r="F2" s="1"/>
      <c r="G2" s="1"/>
      <c r="H2" s="1"/>
      <c r="I2" s="1"/>
      <c r="J2" s="1"/>
      <c r="U2" s="70" t="s">
        <v>40</v>
      </c>
      <c r="V2" s="70" t="s">
        <v>41</v>
      </c>
      <c r="W2" s="70" t="s">
        <v>42</v>
      </c>
    </row>
    <row r="3" spans="1:23" ht="15.75" customHeight="1" x14ac:dyDescent="0.25">
      <c r="A3" s="1" t="s">
        <v>45</v>
      </c>
      <c r="C3" s="25"/>
      <c r="D3" s="25"/>
      <c r="E3" s="25"/>
      <c r="F3" s="25"/>
      <c r="G3" s="4"/>
      <c r="H3" s="4"/>
      <c r="I3" s="4"/>
      <c r="J3" s="4"/>
      <c r="U3" s="70" t="s">
        <v>46</v>
      </c>
      <c r="V3" s="70" t="s">
        <v>47</v>
      </c>
      <c r="W3" s="70"/>
    </row>
    <row r="4" spans="1:23" ht="15.75" customHeight="1" x14ac:dyDescent="0.25">
      <c r="A4" s="1"/>
      <c r="C4" s="25"/>
      <c r="D4" s="25"/>
      <c r="E4" s="25"/>
      <c r="F4" s="25"/>
      <c r="G4" s="4"/>
      <c r="H4" s="4"/>
      <c r="I4" s="4"/>
      <c r="J4" s="4"/>
      <c r="U4" s="70"/>
      <c r="V4" s="70"/>
      <c r="W4" s="70"/>
    </row>
    <row r="5" spans="1:23" ht="22.5" customHeight="1" x14ac:dyDescent="0.25">
      <c r="A5" s="1"/>
      <c r="B5" s="19" t="s">
        <v>175</v>
      </c>
      <c r="C5" s="113">
        <v>1079</v>
      </c>
      <c r="D5" s="113"/>
      <c r="E5" s="113"/>
      <c r="F5" s="113"/>
      <c r="G5" s="113"/>
      <c r="H5" s="4"/>
      <c r="I5" s="4"/>
      <c r="J5" s="4"/>
      <c r="U5" s="70"/>
      <c r="V5" s="70"/>
      <c r="W5" s="70"/>
    </row>
    <row r="6" spans="1:23" s="25" customFormat="1" ht="21" customHeight="1" x14ac:dyDescent="0.25">
      <c r="B6" s="44" t="s">
        <v>176</v>
      </c>
      <c r="C6" s="113" t="s">
        <v>107</v>
      </c>
      <c r="D6" s="113"/>
      <c r="E6" s="113"/>
      <c r="F6" s="113"/>
      <c r="G6" s="113"/>
    </row>
    <row r="7" spans="1:23" s="25" customFormat="1" ht="26.25" customHeight="1" x14ac:dyDescent="0.25">
      <c r="B7" s="22" t="s">
        <v>110</v>
      </c>
      <c r="C7" s="118">
        <v>11015</v>
      </c>
      <c r="D7" s="118"/>
      <c r="E7" s="22" t="s">
        <v>109</v>
      </c>
      <c r="F7" s="113" t="s">
        <v>177</v>
      </c>
      <c r="G7" s="113"/>
      <c r="H7" s="4"/>
      <c r="I7" s="4"/>
      <c r="J7" s="4"/>
    </row>
    <row r="8" spans="1:23" s="25" customFormat="1" ht="62.25" customHeight="1" x14ac:dyDescent="0.25">
      <c r="B8" s="22" t="s">
        <v>111</v>
      </c>
      <c r="C8" s="114" t="s">
        <v>105</v>
      </c>
      <c r="D8" s="114"/>
      <c r="E8" s="22" t="s">
        <v>75</v>
      </c>
      <c r="F8" s="43" t="s">
        <v>113</v>
      </c>
      <c r="G8" s="27"/>
      <c r="H8" s="4"/>
      <c r="I8" s="4"/>
      <c r="J8" s="4"/>
    </row>
    <row r="9" spans="1:23" s="25" customFormat="1" ht="14.25" x14ac:dyDescent="0.25">
      <c r="B9" s="4"/>
      <c r="C9" s="4"/>
      <c r="D9" s="4"/>
      <c r="E9" s="4"/>
      <c r="F9" s="4"/>
      <c r="G9" s="4"/>
      <c r="H9" s="4"/>
      <c r="I9" s="4"/>
      <c r="J9" s="4"/>
    </row>
    <row r="10" spans="1:23" s="73" customFormat="1" ht="15.75" customHeight="1" x14ac:dyDescent="0.25">
      <c r="A10" s="72" t="s">
        <v>48</v>
      </c>
      <c r="C10" s="30"/>
      <c r="D10" s="30"/>
      <c r="E10" s="30"/>
      <c r="F10" s="30"/>
      <c r="G10" s="30"/>
      <c r="H10" s="30"/>
      <c r="I10" s="30"/>
      <c r="J10" s="30"/>
    </row>
    <row r="11" spans="1:23" s="73" customFormat="1" ht="15.75" customHeight="1" x14ac:dyDescent="0.25">
      <c r="A11" s="72"/>
      <c r="C11" s="30"/>
      <c r="D11" s="30"/>
      <c r="E11" s="30"/>
      <c r="F11" s="30"/>
      <c r="G11" s="30"/>
      <c r="H11" s="30"/>
      <c r="I11" s="30"/>
      <c r="J11" s="30"/>
    </row>
    <row r="12" spans="1:23" s="25" customFormat="1" ht="87" customHeight="1" x14ac:dyDescent="0.25">
      <c r="B12" s="22" t="s">
        <v>136</v>
      </c>
      <c r="C12" s="48" t="s">
        <v>114</v>
      </c>
      <c r="D12" s="117" t="s">
        <v>115</v>
      </c>
      <c r="E12" s="117"/>
      <c r="F12" s="117" t="s">
        <v>116</v>
      </c>
      <c r="G12" s="117"/>
      <c r="H12" s="117"/>
      <c r="I12" s="117"/>
      <c r="J12" s="4"/>
    </row>
    <row r="13" spans="1:23" s="25" customFormat="1" ht="20.25" customHeight="1" x14ac:dyDescent="0.25">
      <c r="B13" s="76" t="s">
        <v>46</v>
      </c>
      <c r="C13" s="76"/>
      <c r="D13" s="121"/>
      <c r="E13" s="123"/>
      <c r="F13" s="121"/>
      <c r="G13" s="122"/>
      <c r="H13" s="122"/>
      <c r="I13" s="122"/>
    </row>
    <row r="14" spans="1:23" s="25" customFormat="1" ht="55.5" customHeight="1" x14ac:dyDescent="0.25">
      <c r="B14" s="54" t="s">
        <v>105</v>
      </c>
      <c r="C14" s="23"/>
      <c r="D14" s="127"/>
      <c r="E14" s="128"/>
      <c r="F14" s="115" t="s">
        <v>106</v>
      </c>
      <c r="G14" s="115"/>
      <c r="H14" s="115"/>
      <c r="I14" s="115"/>
    </row>
    <row r="16" spans="1:23" ht="17.25" x14ac:dyDescent="0.25">
      <c r="A16" s="1" t="s">
        <v>49</v>
      </c>
      <c r="C16" s="3"/>
      <c r="D16" s="3"/>
      <c r="E16" s="3"/>
      <c r="F16" s="3"/>
      <c r="G16" s="3"/>
      <c r="H16" s="3"/>
      <c r="I16" s="3"/>
      <c r="J16" s="73"/>
    </row>
    <row r="17" spans="1:12" ht="17.25" x14ac:dyDescent="0.25">
      <c r="B17" s="5"/>
      <c r="C17" s="3"/>
      <c r="D17" s="3"/>
      <c r="E17" s="3"/>
      <c r="F17" s="3"/>
      <c r="G17" s="3"/>
      <c r="H17" s="3"/>
      <c r="I17" s="3"/>
      <c r="J17" s="73"/>
    </row>
    <row r="18" spans="1:12" ht="15" customHeight="1" x14ac:dyDescent="0.25">
      <c r="B18" s="126" t="s">
        <v>82</v>
      </c>
      <c r="C18" s="126" t="s">
        <v>83</v>
      </c>
      <c r="D18" s="126" t="s">
        <v>84</v>
      </c>
      <c r="E18" s="126" t="s">
        <v>85</v>
      </c>
      <c r="F18" s="126" t="s">
        <v>86</v>
      </c>
      <c r="G18" s="126"/>
      <c r="H18" s="126"/>
      <c r="I18" s="126"/>
      <c r="J18" s="126"/>
      <c r="K18" s="126" t="s">
        <v>87</v>
      </c>
      <c r="L18" s="126"/>
    </row>
    <row r="19" spans="1:12" ht="42.75" customHeight="1" x14ac:dyDescent="0.25">
      <c r="B19" s="126"/>
      <c r="C19" s="126"/>
      <c r="D19" s="126"/>
      <c r="E19" s="126"/>
      <c r="F19" s="57" t="s">
        <v>50</v>
      </c>
      <c r="G19" s="57" t="s">
        <v>51</v>
      </c>
      <c r="H19" s="57" t="s">
        <v>0</v>
      </c>
      <c r="I19" s="57" t="s">
        <v>1</v>
      </c>
      <c r="J19" s="57" t="s">
        <v>3</v>
      </c>
      <c r="K19" s="126"/>
      <c r="L19" s="126"/>
    </row>
    <row r="20" spans="1:12" ht="44.25" customHeight="1" x14ac:dyDescent="0.25">
      <c r="B20" s="83" t="s">
        <v>157</v>
      </c>
      <c r="C20" s="77" t="s">
        <v>168</v>
      </c>
      <c r="D20" s="78" t="s">
        <v>44</v>
      </c>
      <c r="E20" s="78" t="s">
        <v>169</v>
      </c>
      <c r="F20" s="45">
        <v>21619.3</v>
      </c>
      <c r="G20" s="79">
        <v>22620</v>
      </c>
      <c r="H20" s="79">
        <v>23299</v>
      </c>
      <c r="I20" s="79">
        <v>23299</v>
      </c>
      <c r="J20" s="79">
        <v>23299</v>
      </c>
      <c r="K20" s="133" t="s">
        <v>194</v>
      </c>
      <c r="L20" s="133"/>
    </row>
    <row r="21" spans="1:12" ht="30.75" customHeight="1" x14ac:dyDescent="0.25">
      <c r="B21" s="84" t="s">
        <v>158</v>
      </c>
      <c r="C21" s="77" t="s">
        <v>168</v>
      </c>
      <c r="D21" s="78" t="s">
        <v>44</v>
      </c>
      <c r="E21" s="78" t="s">
        <v>169</v>
      </c>
      <c r="F21" s="45">
        <v>1425.6</v>
      </c>
      <c r="G21" s="79">
        <v>1384.5</v>
      </c>
      <c r="H21" s="79">
        <v>1340.6</v>
      </c>
      <c r="I21" s="79">
        <v>1340.6</v>
      </c>
      <c r="J21" s="79">
        <v>1340.6</v>
      </c>
      <c r="K21" s="133" t="s">
        <v>192</v>
      </c>
      <c r="L21" s="133"/>
    </row>
    <row r="22" spans="1:12" ht="22.5" customHeight="1" x14ac:dyDescent="0.25">
      <c r="B22" s="37" t="s">
        <v>159</v>
      </c>
      <c r="C22" s="77" t="s">
        <v>168</v>
      </c>
      <c r="D22" s="78" t="s">
        <v>44</v>
      </c>
      <c r="E22" s="78" t="s">
        <v>169</v>
      </c>
      <c r="F22" s="45">
        <v>74.5</v>
      </c>
      <c r="G22" s="79">
        <v>100</v>
      </c>
      <c r="H22" s="79">
        <v>80</v>
      </c>
      <c r="I22" s="79">
        <v>80</v>
      </c>
      <c r="J22" s="79">
        <v>80</v>
      </c>
      <c r="K22" s="134"/>
      <c r="L22" s="134"/>
    </row>
    <row r="23" spans="1:12" ht="33.75" customHeight="1" x14ac:dyDescent="0.25">
      <c r="B23" s="37" t="s">
        <v>160</v>
      </c>
      <c r="C23" s="77" t="s">
        <v>168</v>
      </c>
      <c r="D23" s="78" t="s">
        <v>44</v>
      </c>
      <c r="E23" s="78" t="s">
        <v>169</v>
      </c>
      <c r="F23" s="45">
        <v>17.100000000000001</v>
      </c>
      <c r="G23" s="79">
        <v>50</v>
      </c>
      <c r="H23" s="79">
        <v>36</v>
      </c>
      <c r="I23" s="79">
        <v>36</v>
      </c>
      <c r="J23" s="79">
        <v>36</v>
      </c>
      <c r="K23" s="133" t="s">
        <v>192</v>
      </c>
      <c r="L23" s="133"/>
    </row>
    <row r="24" spans="1:12" ht="25.5" customHeight="1" x14ac:dyDescent="0.25">
      <c r="B24" s="37" t="s">
        <v>161</v>
      </c>
      <c r="C24" s="77" t="s">
        <v>168</v>
      </c>
      <c r="D24" s="78" t="s">
        <v>44</v>
      </c>
      <c r="E24" s="78" t="s">
        <v>169</v>
      </c>
      <c r="F24" s="45">
        <v>26.6</v>
      </c>
      <c r="G24" s="79">
        <v>65</v>
      </c>
      <c r="H24" s="79">
        <v>65</v>
      </c>
      <c r="I24" s="79">
        <v>65</v>
      </c>
      <c r="J24" s="79">
        <v>65</v>
      </c>
      <c r="K24" s="134" t="s">
        <v>193</v>
      </c>
      <c r="L24" s="134"/>
    </row>
    <row r="25" spans="1:12" ht="24" customHeight="1" x14ac:dyDescent="0.25">
      <c r="B25" s="37" t="s">
        <v>151</v>
      </c>
      <c r="C25" s="77" t="s">
        <v>168</v>
      </c>
      <c r="D25" s="78" t="s">
        <v>44</v>
      </c>
      <c r="E25" s="78" t="s">
        <v>169</v>
      </c>
      <c r="F25" s="45">
        <v>96.6</v>
      </c>
      <c r="G25" s="79">
        <v>103</v>
      </c>
      <c r="H25" s="79">
        <v>103</v>
      </c>
      <c r="I25" s="79">
        <v>103</v>
      </c>
      <c r="J25" s="79">
        <v>103</v>
      </c>
      <c r="K25" s="85" t="s">
        <v>188</v>
      </c>
      <c r="L25" s="86"/>
    </row>
    <row r="26" spans="1:12" ht="22.5" customHeight="1" x14ac:dyDescent="0.25">
      <c r="B26" s="37" t="s">
        <v>191</v>
      </c>
      <c r="C26" s="77" t="s">
        <v>168</v>
      </c>
      <c r="D26" s="78" t="s">
        <v>44</v>
      </c>
      <c r="E26" s="78" t="s">
        <v>169</v>
      </c>
      <c r="F26" s="45">
        <v>112.1</v>
      </c>
      <c r="G26" s="79">
        <v>350</v>
      </c>
      <c r="H26" s="79">
        <v>250</v>
      </c>
      <c r="I26" s="79">
        <v>250</v>
      </c>
      <c r="J26" s="79">
        <v>250</v>
      </c>
      <c r="K26" s="133" t="s">
        <v>192</v>
      </c>
      <c r="L26" s="133"/>
    </row>
    <row r="27" spans="1:12" ht="22.5" customHeight="1" x14ac:dyDescent="0.25">
      <c r="B27" s="33" t="s">
        <v>163</v>
      </c>
      <c r="C27" s="77" t="s">
        <v>168</v>
      </c>
      <c r="D27" s="78" t="s">
        <v>44</v>
      </c>
      <c r="E27" s="78" t="s">
        <v>169</v>
      </c>
      <c r="F27" s="45">
        <v>468.3</v>
      </c>
      <c r="G27" s="79">
        <v>440</v>
      </c>
      <c r="H27" s="79">
        <v>250</v>
      </c>
      <c r="I27" s="79">
        <v>250</v>
      </c>
      <c r="J27" s="79">
        <v>250</v>
      </c>
      <c r="K27" s="133" t="s">
        <v>192</v>
      </c>
      <c r="L27" s="133"/>
    </row>
    <row r="28" spans="1:12" ht="15" customHeight="1" x14ac:dyDescent="0.25">
      <c r="B28" s="37" t="s">
        <v>164</v>
      </c>
      <c r="C28" s="77" t="s">
        <v>168</v>
      </c>
      <c r="D28" s="78" t="s">
        <v>44</v>
      </c>
      <c r="E28" s="78" t="s">
        <v>169</v>
      </c>
      <c r="F28" s="45">
        <v>4523.1000000000004</v>
      </c>
      <c r="G28" s="79">
        <v>4800.1000000000004</v>
      </c>
      <c r="H28" s="79">
        <v>4860.8</v>
      </c>
      <c r="I28" s="79">
        <v>4860.8</v>
      </c>
      <c r="J28" s="79">
        <v>4860.8</v>
      </c>
      <c r="K28" s="136"/>
      <c r="L28" s="136"/>
    </row>
    <row r="29" spans="1:12" ht="24.75" customHeight="1" x14ac:dyDescent="0.25">
      <c r="B29" s="39" t="s">
        <v>165</v>
      </c>
      <c r="C29" s="77" t="s">
        <v>168</v>
      </c>
      <c r="D29" s="78" t="s">
        <v>44</v>
      </c>
      <c r="E29" s="78" t="s">
        <v>169</v>
      </c>
      <c r="F29" s="45">
        <v>19.5</v>
      </c>
      <c r="G29" s="79">
        <v>50</v>
      </c>
      <c r="H29" s="79">
        <v>50</v>
      </c>
      <c r="I29" s="79">
        <v>50</v>
      </c>
      <c r="J29" s="79">
        <v>50</v>
      </c>
      <c r="K29" s="136"/>
      <c r="L29" s="136"/>
    </row>
    <row r="30" spans="1:12" ht="17.25" x14ac:dyDescent="0.25">
      <c r="B30" s="3"/>
      <c r="C30" s="3"/>
      <c r="D30" s="3"/>
      <c r="E30" s="3"/>
      <c r="F30" s="3"/>
      <c r="G30" s="3"/>
      <c r="H30" s="3"/>
      <c r="I30" s="3"/>
      <c r="J30" s="3"/>
    </row>
    <row r="31" spans="1:12" ht="15.75" x14ac:dyDescent="0.25">
      <c r="A31" s="6" t="s">
        <v>52</v>
      </c>
      <c r="C31" s="7"/>
      <c r="D31" s="7"/>
      <c r="E31" s="7"/>
      <c r="F31" s="7"/>
      <c r="G31" s="7"/>
      <c r="H31" s="7"/>
      <c r="I31" s="7"/>
      <c r="J31" s="7"/>
    </row>
    <row r="32" spans="1:12" x14ac:dyDescent="0.25">
      <c r="A32" s="8"/>
      <c r="C32" s="59"/>
      <c r="D32" s="59"/>
      <c r="E32" s="59"/>
      <c r="F32" s="59"/>
      <c r="G32" s="59"/>
      <c r="H32" s="59"/>
      <c r="I32" s="59"/>
      <c r="J32" s="59"/>
    </row>
    <row r="33" spans="1:19" x14ac:dyDescent="0.25">
      <c r="A33" s="9" t="s">
        <v>53</v>
      </c>
      <c r="C33" s="10"/>
      <c r="D33" s="10"/>
      <c r="E33" s="7"/>
      <c r="F33" s="7"/>
      <c r="G33" s="7"/>
      <c r="H33" s="7"/>
      <c r="I33" s="7"/>
      <c r="J33" s="7"/>
    </row>
    <row r="34" spans="1:19" x14ac:dyDescent="0.25">
      <c r="B34" s="10"/>
      <c r="C34" s="10"/>
      <c r="D34" s="10"/>
      <c r="E34" s="7"/>
      <c r="F34" s="7"/>
      <c r="G34" s="7"/>
      <c r="H34" s="7"/>
      <c r="I34" s="7"/>
      <c r="J34" s="7"/>
    </row>
    <row r="35" spans="1:19" x14ac:dyDescent="0.25">
      <c r="B35" s="10"/>
      <c r="C35" s="10"/>
      <c r="D35" s="10"/>
      <c r="E35" s="7"/>
      <c r="F35" s="7"/>
      <c r="G35" s="7"/>
      <c r="H35" s="7"/>
      <c r="I35" s="7"/>
      <c r="J35" s="7"/>
    </row>
    <row r="36" spans="1:19" x14ac:dyDescent="0.25">
      <c r="B36" s="10"/>
      <c r="C36" s="10"/>
      <c r="D36" s="10"/>
      <c r="E36" s="7"/>
      <c r="F36" s="7"/>
      <c r="G36" s="7"/>
      <c r="H36" s="7"/>
      <c r="I36" s="7"/>
      <c r="J36" s="7"/>
    </row>
    <row r="37" spans="1:19" x14ac:dyDescent="0.25">
      <c r="B37" s="10"/>
      <c r="C37" s="10"/>
      <c r="D37" s="10"/>
      <c r="E37" s="7"/>
      <c r="F37" s="7"/>
      <c r="G37" s="7"/>
      <c r="H37" s="7"/>
      <c r="I37" s="7"/>
      <c r="J37" s="7"/>
    </row>
    <row r="38" spans="1:19" x14ac:dyDescent="0.25">
      <c r="A38" s="9" t="s">
        <v>54</v>
      </c>
      <c r="E38" s="7"/>
      <c r="F38" s="7"/>
      <c r="G38" s="7"/>
      <c r="H38" s="7"/>
      <c r="I38" s="7"/>
      <c r="J38" s="7"/>
    </row>
    <row r="39" spans="1:19" ht="24.75" customHeight="1" x14ac:dyDescent="0.25">
      <c r="B39" s="129"/>
      <c r="C39" s="130"/>
      <c r="D39" s="130"/>
      <c r="E39" s="131"/>
      <c r="F39" s="7"/>
      <c r="G39" s="7"/>
      <c r="H39" s="7"/>
      <c r="I39" s="7"/>
      <c r="J39" s="7"/>
    </row>
    <row r="40" spans="1:19" ht="17.25" x14ac:dyDescent="0.25">
      <c r="B40" s="3"/>
      <c r="C40" s="3"/>
      <c r="D40" s="3"/>
      <c r="E40" s="7"/>
      <c r="F40" s="7"/>
      <c r="G40" s="7"/>
      <c r="H40" s="7"/>
      <c r="I40" s="7"/>
      <c r="J40" s="7"/>
    </row>
    <row r="41" spans="1:19" x14ac:dyDescent="0.25">
      <c r="A41" s="1" t="s">
        <v>55</v>
      </c>
    </row>
    <row r="43" spans="1:19" ht="54.75" customHeight="1" x14ac:dyDescent="0.25">
      <c r="B43" s="132" t="s">
        <v>88</v>
      </c>
      <c r="C43" s="56" t="s">
        <v>89</v>
      </c>
      <c r="D43" s="56" t="s">
        <v>90</v>
      </c>
      <c r="E43" s="108" t="s">
        <v>91</v>
      </c>
      <c r="F43" s="108"/>
      <c r="G43" s="108"/>
      <c r="H43" s="108" t="s">
        <v>92</v>
      </c>
      <c r="I43" s="108"/>
      <c r="J43" s="108"/>
      <c r="K43" s="108" t="s">
        <v>93</v>
      </c>
      <c r="L43" s="108"/>
      <c r="M43" s="108"/>
      <c r="N43" s="108" t="s">
        <v>94</v>
      </c>
      <c r="O43" s="108"/>
      <c r="P43" s="108"/>
      <c r="Q43" s="135" t="s">
        <v>95</v>
      </c>
      <c r="R43" s="135"/>
      <c r="S43" s="135"/>
    </row>
    <row r="44" spans="1:19" x14ac:dyDescent="0.25">
      <c r="B44" s="132"/>
      <c r="C44" s="56" t="s">
        <v>35</v>
      </c>
      <c r="D44" s="56" t="s">
        <v>36</v>
      </c>
      <c r="E44" s="12" t="s">
        <v>0</v>
      </c>
      <c r="F44" s="12" t="s">
        <v>1</v>
      </c>
      <c r="G44" s="12" t="s">
        <v>3</v>
      </c>
      <c r="H44" s="12" t="s">
        <v>0</v>
      </c>
      <c r="I44" s="12" t="s">
        <v>1</v>
      </c>
      <c r="J44" s="12" t="s">
        <v>3</v>
      </c>
      <c r="K44" s="12" t="s">
        <v>39</v>
      </c>
      <c r="L44" s="12" t="s">
        <v>38</v>
      </c>
      <c r="M44" s="12" t="s">
        <v>37</v>
      </c>
      <c r="N44" s="12" t="s">
        <v>39</v>
      </c>
      <c r="O44" s="12" t="s">
        <v>38</v>
      </c>
      <c r="P44" s="12" t="s">
        <v>37</v>
      </c>
      <c r="Q44" s="55" t="s">
        <v>0</v>
      </c>
      <c r="R44" s="55" t="s">
        <v>1</v>
      </c>
      <c r="S44" s="55" t="s">
        <v>3</v>
      </c>
    </row>
    <row r="45" spans="1:19" ht="35.25" customHeight="1" x14ac:dyDescent="0.25">
      <c r="B45" s="31" t="s">
        <v>157</v>
      </c>
      <c r="C45" s="45">
        <v>21619.3</v>
      </c>
      <c r="D45" s="80">
        <v>22620</v>
      </c>
      <c r="E45" s="80">
        <v>1679.7</v>
      </c>
      <c r="F45" s="80">
        <f>E45</f>
        <v>1679.7</v>
      </c>
      <c r="G45" s="80">
        <f>E45</f>
        <v>1679.7</v>
      </c>
      <c r="H45" s="15"/>
      <c r="I45" s="15"/>
      <c r="J45" s="15"/>
      <c r="K45" s="99">
        <f>C45+E45+H45</f>
        <v>23299</v>
      </c>
      <c r="L45" s="99">
        <f>C45+F45+I45</f>
        <v>23299</v>
      </c>
      <c r="M45" s="99">
        <f>C45+G45+J45</f>
        <v>23299</v>
      </c>
      <c r="N45" s="15"/>
      <c r="O45" s="15"/>
      <c r="P45" s="15"/>
      <c r="Q45" s="47">
        <f>K45+N45</f>
        <v>23299</v>
      </c>
      <c r="R45" s="47">
        <f>L45+O45</f>
        <v>23299</v>
      </c>
      <c r="S45" s="47">
        <f>M45+P45</f>
        <v>23299</v>
      </c>
    </row>
    <row r="46" spans="1:19" ht="22.5" customHeight="1" x14ac:dyDescent="0.25">
      <c r="B46" s="36" t="s">
        <v>158</v>
      </c>
      <c r="C46" s="45">
        <v>1425.6</v>
      </c>
      <c r="D46" s="80">
        <v>1384.5</v>
      </c>
      <c r="E46" s="82">
        <v>-85</v>
      </c>
      <c r="F46" s="80">
        <f t="shared" ref="F46:F54" si="0">E46</f>
        <v>-85</v>
      </c>
      <c r="G46" s="80">
        <f t="shared" ref="G46:G54" si="1">E46</f>
        <v>-85</v>
      </c>
      <c r="H46" s="15"/>
      <c r="I46" s="15"/>
      <c r="J46" s="15"/>
      <c r="K46" s="99">
        <f t="shared" ref="K46:K54" si="2">C46+E46+H46</f>
        <v>1340.6</v>
      </c>
      <c r="L46" s="99">
        <f t="shared" ref="L46:L54" si="3">C46+F46+I46</f>
        <v>1340.6</v>
      </c>
      <c r="M46" s="99">
        <f t="shared" ref="M46:M54" si="4">C46+G46+J46</f>
        <v>1340.6</v>
      </c>
      <c r="N46" s="15"/>
      <c r="O46" s="15"/>
      <c r="P46" s="15"/>
      <c r="Q46" s="47">
        <f t="shared" ref="Q46:Q54" si="5">K46+N46</f>
        <v>1340.6</v>
      </c>
      <c r="R46" s="47">
        <f t="shared" ref="R46:R54" si="6">L46+O46</f>
        <v>1340.6</v>
      </c>
      <c r="S46" s="47">
        <f t="shared" ref="S46:S54" si="7">M46+P46</f>
        <v>1340.6</v>
      </c>
    </row>
    <row r="47" spans="1:19" ht="22.5" customHeight="1" x14ac:dyDescent="0.25">
      <c r="B47" s="36" t="s">
        <v>195</v>
      </c>
      <c r="C47" s="45">
        <v>74.5</v>
      </c>
      <c r="D47" s="80">
        <v>100</v>
      </c>
      <c r="E47" s="82">
        <v>5.5</v>
      </c>
      <c r="F47" s="80">
        <v>5.5</v>
      </c>
      <c r="G47" s="80">
        <v>5.5</v>
      </c>
      <c r="H47" s="15"/>
      <c r="I47" s="15"/>
      <c r="J47" s="15"/>
      <c r="K47" s="99">
        <f t="shared" ref="K47" si="8">C47+E47+H47</f>
        <v>80</v>
      </c>
      <c r="L47" s="99">
        <f t="shared" ref="L47" si="9">C47+F47+I47</f>
        <v>80</v>
      </c>
      <c r="M47" s="99">
        <f t="shared" ref="M47" si="10">C47+G47+J47</f>
        <v>80</v>
      </c>
      <c r="N47" s="15"/>
      <c r="O47" s="15"/>
      <c r="P47" s="15"/>
      <c r="Q47" s="47">
        <f t="shared" ref="Q47" si="11">K47+N47</f>
        <v>80</v>
      </c>
      <c r="R47" s="47">
        <f t="shared" ref="R47" si="12">L47+O47</f>
        <v>80</v>
      </c>
      <c r="S47" s="47">
        <f t="shared" ref="S47" si="13">M47+P47</f>
        <v>80</v>
      </c>
    </row>
    <row r="48" spans="1:19" ht="43.5" customHeight="1" x14ac:dyDescent="0.25">
      <c r="B48" s="37" t="s">
        <v>160</v>
      </c>
      <c r="C48" s="45">
        <v>17.100000000000001</v>
      </c>
      <c r="D48" s="80">
        <v>50</v>
      </c>
      <c r="E48" s="82">
        <v>18.899999999999999</v>
      </c>
      <c r="F48" s="80">
        <f t="shared" si="0"/>
        <v>18.899999999999999</v>
      </c>
      <c r="G48" s="80">
        <f t="shared" si="1"/>
        <v>18.899999999999999</v>
      </c>
      <c r="H48" s="15"/>
      <c r="I48" s="15"/>
      <c r="J48" s="15"/>
      <c r="K48" s="99">
        <f t="shared" si="2"/>
        <v>36</v>
      </c>
      <c r="L48" s="99">
        <f t="shared" si="3"/>
        <v>36</v>
      </c>
      <c r="M48" s="99">
        <f t="shared" si="4"/>
        <v>36</v>
      </c>
      <c r="N48" s="15"/>
      <c r="O48" s="15"/>
      <c r="P48" s="15"/>
      <c r="Q48" s="47">
        <f t="shared" si="5"/>
        <v>36</v>
      </c>
      <c r="R48" s="47">
        <f t="shared" si="6"/>
        <v>36</v>
      </c>
      <c r="S48" s="47">
        <f t="shared" si="7"/>
        <v>36</v>
      </c>
    </row>
    <row r="49" spans="2:19" ht="22.5" customHeight="1" x14ac:dyDescent="0.25">
      <c r="B49" s="37" t="s">
        <v>161</v>
      </c>
      <c r="C49" s="45">
        <v>26.6</v>
      </c>
      <c r="D49" s="80">
        <v>65</v>
      </c>
      <c r="E49" s="82">
        <v>38.4</v>
      </c>
      <c r="F49" s="80">
        <f t="shared" si="0"/>
        <v>38.4</v>
      </c>
      <c r="G49" s="80">
        <f t="shared" si="1"/>
        <v>38.4</v>
      </c>
      <c r="H49" s="15"/>
      <c r="I49" s="15"/>
      <c r="J49" s="15"/>
      <c r="K49" s="99">
        <f t="shared" si="2"/>
        <v>65</v>
      </c>
      <c r="L49" s="99">
        <f t="shared" si="3"/>
        <v>65</v>
      </c>
      <c r="M49" s="99">
        <f t="shared" si="4"/>
        <v>65</v>
      </c>
      <c r="N49" s="15"/>
      <c r="O49" s="15"/>
      <c r="P49" s="15"/>
      <c r="Q49" s="47">
        <f t="shared" si="5"/>
        <v>65</v>
      </c>
      <c r="R49" s="47">
        <f t="shared" si="6"/>
        <v>65</v>
      </c>
      <c r="S49" s="47">
        <f t="shared" si="7"/>
        <v>65</v>
      </c>
    </row>
    <row r="50" spans="2:19" ht="22.5" customHeight="1" x14ac:dyDescent="0.25">
      <c r="B50" s="37" t="s">
        <v>151</v>
      </c>
      <c r="C50" s="45">
        <v>96.6</v>
      </c>
      <c r="D50" s="80">
        <v>103</v>
      </c>
      <c r="E50" s="82">
        <v>6.4</v>
      </c>
      <c r="F50" s="80">
        <f t="shared" si="0"/>
        <v>6.4</v>
      </c>
      <c r="G50" s="80">
        <f t="shared" si="1"/>
        <v>6.4</v>
      </c>
      <c r="H50" s="15"/>
      <c r="I50" s="15"/>
      <c r="J50" s="15"/>
      <c r="K50" s="99">
        <f t="shared" si="2"/>
        <v>103</v>
      </c>
      <c r="L50" s="99">
        <f t="shared" si="3"/>
        <v>103</v>
      </c>
      <c r="M50" s="99">
        <f t="shared" si="4"/>
        <v>103</v>
      </c>
      <c r="N50" s="15"/>
      <c r="O50" s="15"/>
      <c r="P50" s="15"/>
      <c r="Q50" s="47">
        <f t="shared" si="5"/>
        <v>103</v>
      </c>
      <c r="R50" s="47">
        <f t="shared" si="6"/>
        <v>103</v>
      </c>
      <c r="S50" s="47">
        <f t="shared" si="7"/>
        <v>103</v>
      </c>
    </row>
    <row r="51" spans="2:19" ht="38.25" customHeight="1" x14ac:dyDescent="0.25">
      <c r="B51" s="37" t="s">
        <v>162</v>
      </c>
      <c r="C51" s="45">
        <v>112.1</v>
      </c>
      <c r="D51" s="80">
        <v>350</v>
      </c>
      <c r="E51" s="82">
        <v>137.9</v>
      </c>
      <c r="F51" s="80">
        <f t="shared" si="0"/>
        <v>137.9</v>
      </c>
      <c r="G51" s="80">
        <f t="shared" si="1"/>
        <v>137.9</v>
      </c>
      <c r="H51" s="15"/>
      <c r="I51" s="15"/>
      <c r="J51" s="15"/>
      <c r="K51" s="99">
        <f t="shared" si="2"/>
        <v>250</v>
      </c>
      <c r="L51" s="99">
        <f t="shared" si="3"/>
        <v>250</v>
      </c>
      <c r="M51" s="99">
        <f t="shared" si="4"/>
        <v>250</v>
      </c>
      <c r="N51" s="15"/>
      <c r="O51" s="15"/>
      <c r="P51" s="15"/>
      <c r="Q51" s="47">
        <f t="shared" si="5"/>
        <v>250</v>
      </c>
      <c r="R51" s="47">
        <f t="shared" si="6"/>
        <v>250</v>
      </c>
      <c r="S51" s="47">
        <f t="shared" si="7"/>
        <v>250</v>
      </c>
    </row>
    <row r="52" spans="2:19" ht="22.5" customHeight="1" x14ac:dyDescent="0.25">
      <c r="B52" s="34" t="s">
        <v>163</v>
      </c>
      <c r="C52" s="45">
        <v>468.3</v>
      </c>
      <c r="D52" s="80">
        <v>440</v>
      </c>
      <c r="E52" s="82">
        <v>-218.3</v>
      </c>
      <c r="F52" s="80">
        <f t="shared" si="0"/>
        <v>-218.3</v>
      </c>
      <c r="G52" s="80">
        <f t="shared" si="1"/>
        <v>-218.3</v>
      </c>
      <c r="H52" s="15"/>
      <c r="I52" s="15"/>
      <c r="J52" s="15"/>
      <c r="K52" s="99">
        <f t="shared" si="2"/>
        <v>250</v>
      </c>
      <c r="L52" s="99">
        <f t="shared" si="3"/>
        <v>250</v>
      </c>
      <c r="M52" s="99">
        <f t="shared" si="4"/>
        <v>250</v>
      </c>
      <c r="N52" s="15"/>
      <c r="O52" s="15"/>
      <c r="P52" s="15"/>
      <c r="Q52" s="47">
        <f t="shared" si="5"/>
        <v>250</v>
      </c>
      <c r="R52" s="47">
        <f t="shared" si="6"/>
        <v>250</v>
      </c>
      <c r="S52" s="47">
        <f t="shared" si="7"/>
        <v>250</v>
      </c>
    </row>
    <row r="53" spans="2:19" ht="22.5" customHeight="1" x14ac:dyDescent="0.25">
      <c r="B53" s="38" t="s">
        <v>164</v>
      </c>
      <c r="C53" s="45">
        <v>4523.1000000000004</v>
      </c>
      <c r="D53" s="80">
        <v>4800.1000000000004</v>
      </c>
      <c r="E53" s="82">
        <v>337.7</v>
      </c>
      <c r="F53" s="80">
        <f t="shared" si="0"/>
        <v>337.7</v>
      </c>
      <c r="G53" s="80">
        <f t="shared" si="1"/>
        <v>337.7</v>
      </c>
      <c r="H53" s="15"/>
      <c r="I53" s="15"/>
      <c r="J53" s="15"/>
      <c r="K53" s="99">
        <f t="shared" si="2"/>
        <v>4860.8</v>
      </c>
      <c r="L53" s="99">
        <f t="shared" si="3"/>
        <v>4860.8</v>
      </c>
      <c r="M53" s="99">
        <f t="shared" si="4"/>
        <v>4860.8</v>
      </c>
      <c r="N53" s="15"/>
      <c r="O53" s="15"/>
      <c r="P53" s="15"/>
      <c r="Q53" s="47">
        <f t="shared" si="5"/>
        <v>4860.8</v>
      </c>
      <c r="R53" s="47">
        <f t="shared" si="6"/>
        <v>4860.8</v>
      </c>
      <c r="S53" s="47">
        <f t="shared" si="7"/>
        <v>4860.8</v>
      </c>
    </row>
    <row r="54" spans="2:19" ht="22.5" customHeight="1" x14ac:dyDescent="0.25">
      <c r="B54" s="39" t="s">
        <v>165</v>
      </c>
      <c r="C54" s="53">
        <v>19.5</v>
      </c>
      <c r="D54" s="80">
        <v>50</v>
      </c>
      <c r="E54" s="82">
        <v>30.5</v>
      </c>
      <c r="F54" s="80">
        <f t="shared" si="0"/>
        <v>30.5</v>
      </c>
      <c r="G54" s="80">
        <f t="shared" si="1"/>
        <v>30.5</v>
      </c>
      <c r="H54" s="15"/>
      <c r="I54" s="15"/>
      <c r="J54" s="15"/>
      <c r="K54" s="99">
        <f t="shared" si="2"/>
        <v>50</v>
      </c>
      <c r="L54" s="99">
        <f t="shared" si="3"/>
        <v>50</v>
      </c>
      <c r="M54" s="99">
        <f t="shared" si="4"/>
        <v>50</v>
      </c>
      <c r="N54" s="15"/>
      <c r="O54" s="15"/>
      <c r="P54" s="15"/>
      <c r="Q54" s="47">
        <f t="shared" si="5"/>
        <v>50</v>
      </c>
      <c r="R54" s="47">
        <f t="shared" si="6"/>
        <v>50</v>
      </c>
      <c r="S54" s="47">
        <f t="shared" si="7"/>
        <v>50</v>
      </c>
    </row>
    <row r="55" spans="2:19" ht="28.5" x14ac:dyDescent="0.25">
      <c r="B55" s="11" t="s">
        <v>72</v>
      </c>
      <c r="C55" s="80">
        <f t="shared" ref="C55:J55" si="14">SUM(C45:C54)</f>
        <v>28382.69999999999</v>
      </c>
      <c r="D55" s="80">
        <f t="shared" si="14"/>
        <v>29962.6</v>
      </c>
      <c r="E55" s="12">
        <f t="shared" si="14"/>
        <v>1951.7000000000005</v>
      </c>
      <c r="F55" s="12">
        <f t="shared" si="14"/>
        <v>1951.7000000000005</v>
      </c>
      <c r="G55" s="12">
        <f t="shared" si="14"/>
        <v>1951.7000000000005</v>
      </c>
      <c r="H55" s="12">
        <f t="shared" si="14"/>
        <v>0</v>
      </c>
      <c r="I55" s="12">
        <f t="shared" si="14"/>
        <v>0</v>
      </c>
      <c r="J55" s="12">
        <f t="shared" si="14"/>
        <v>0</v>
      </c>
      <c r="K55" s="99">
        <f>C55+E55+H55</f>
        <v>30334.399999999991</v>
      </c>
      <c r="L55" s="99">
        <f>C55+F55+I55</f>
        <v>30334.399999999991</v>
      </c>
      <c r="M55" s="99">
        <f>C55+G55+J55</f>
        <v>30334.399999999991</v>
      </c>
      <c r="N55" s="56" t="s">
        <v>2</v>
      </c>
      <c r="O55" s="56" t="s">
        <v>2</v>
      </c>
      <c r="P55" s="56" t="s">
        <v>2</v>
      </c>
      <c r="Q55" s="47" t="s">
        <v>2</v>
      </c>
      <c r="R55" s="47" t="s">
        <v>2</v>
      </c>
      <c r="S55" s="47" t="s">
        <v>2</v>
      </c>
    </row>
    <row r="56" spans="2:19" ht="28.5" x14ac:dyDescent="0.25">
      <c r="B56" s="11" t="s">
        <v>59</v>
      </c>
      <c r="C56" s="82">
        <v>645.6</v>
      </c>
      <c r="D56" s="82">
        <v>645.6</v>
      </c>
      <c r="E56" s="12" t="s">
        <v>71</v>
      </c>
      <c r="F56" s="12" t="s">
        <v>71</v>
      </c>
      <c r="G56" s="12" t="s">
        <v>71</v>
      </c>
      <c r="H56" s="12" t="s">
        <v>71</v>
      </c>
      <c r="I56" s="12" t="s">
        <v>71</v>
      </c>
      <c r="J56" s="12" t="s">
        <v>71</v>
      </c>
      <c r="K56" s="99">
        <f>C56</f>
        <v>645.6</v>
      </c>
      <c r="L56" s="99">
        <f>C56</f>
        <v>645.6</v>
      </c>
      <c r="M56" s="99">
        <f>C56</f>
        <v>645.6</v>
      </c>
      <c r="N56" s="56" t="s">
        <v>2</v>
      </c>
      <c r="O56" s="56" t="s">
        <v>2</v>
      </c>
      <c r="P56" s="56" t="s">
        <v>2</v>
      </c>
      <c r="Q56" s="47" t="s">
        <v>2</v>
      </c>
      <c r="R56" s="47" t="s">
        <v>2</v>
      </c>
      <c r="S56" s="47" t="s">
        <v>2</v>
      </c>
    </row>
    <row r="57" spans="2:19" x14ac:dyDescent="0.25">
      <c r="B57" s="11" t="s">
        <v>60</v>
      </c>
      <c r="C57" s="81">
        <f>C55+C56</f>
        <v>29028.299999999988</v>
      </c>
      <c r="D57" s="81">
        <f>D55+D56</f>
        <v>30608.199999999997</v>
      </c>
      <c r="E57" s="12">
        <f>E55</f>
        <v>1951.7000000000005</v>
      </c>
      <c r="F57" s="12">
        <f t="shared" ref="F57:J57" si="15">F55</f>
        <v>1951.7000000000005</v>
      </c>
      <c r="G57" s="12">
        <f t="shared" si="15"/>
        <v>1951.7000000000005</v>
      </c>
      <c r="H57" s="12">
        <f t="shared" si="15"/>
        <v>0</v>
      </c>
      <c r="I57" s="12">
        <f t="shared" si="15"/>
        <v>0</v>
      </c>
      <c r="J57" s="12">
        <f t="shared" si="15"/>
        <v>0</v>
      </c>
      <c r="K57" s="100">
        <f>K55+K56</f>
        <v>30979.999999999989</v>
      </c>
      <c r="L57" s="100">
        <f t="shared" ref="L57:M57" si="16">L55+L56</f>
        <v>30979.999999999989</v>
      </c>
      <c r="M57" s="100">
        <f t="shared" si="16"/>
        <v>30979.999999999989</v>
      </c>
      <c r="N57" s="56">
        <f>SUM(N45:N54)</f>
        <v>0</v>
      </c>
      <c r="O57" s="56">
        <f>SUM(O45:O54)</f>
        <v>0</v>
      </c>
      <c r="P57" s="56">
        <f>SUM(P45:P54)</f>
        <v>0</v>
      </c>
      <c r="Q57" s="47">
        <f>K57+N57</f>
        <v>30979.999999999989</v>
      </c>
      <c r="R57" s="47">
        <f>L57+O57</f>
        <v>30979.999999999989</v>
      </c>
      <c r="S57" s="47">
        <f>M57+P57</f>
        <v>30979.999999999989</v>
      </c>
    </row>
  </sheetData>
  <mergeCells count="33">
    <mergeCell ref="K20:L20"/>
    <mergeCell ref="K21:L21"/>
    <mergeCell ref="K22:L22"/>
    <mergeCell ref="K23:L23"/>
    <mergeCell ref="Q43:S43"/>
    <mergeCell ref="N43:P43"/>
    <mergeCell ref="K24:L24"/>
    <mergeCell ref="K26:L26"/>
    <mergeCell ref="K27:L27"/>
    <mergeCell ref="K28:L28"/>
    <mergeCell ref="K29:L29"/>
    <mergeCell ref="B39:E39"/>
    <mergeCell ref="B43:B44"/>
    <mergeCell ref="E43:G43"/>
    <mergeCell ref="H43:J43"/>
    <mergeCell ref="K43:M43"/>
    <mergeCell ref="B18:B19"/>
    <mergeCell ref="C18:C19"/>
    <mergeCell ref="D18:D19"/>
    <mergeCell ref="E18:E19"/>
    <mergeCell ref="F18:J18"/>
    <mergeCell ref="K18:L19"/>
    <mergeCell ref="C7:D7"/>
    <mergeCell ref="C8:D8"/>
    <mergeCell ref="F7:G7"/>
    <mergeCell ref="C5:G5"/>
    <mergeCell ref="C6:G6"/>
    <mergeCell ref="D12:E12"/>
    <mergeCell ref="F12:I12"/>
    <mergeCell ref="F14:I14"/>
    <mergeCell ref="F13:I13"/>
    <mergeCell ref="D13:E13"/>
    <mergeCell ref="D14:E14"/>
  </mergeCells>
  <dataValidations count="3">
    <dataValidation type="list" allowBlank="1" showInputMessage="1" showErrorMessage="1" sqref="B13 D20:D29">
      <formula1>#REF!</formula1>
    </dataValidation>
    <dataValidation showInputMessage="1" showErrorMessage="1" sqref="E20:E29"/>
    <dataValidation type="custom" allowBlank="1" showInputMessage="1" showErrorMessage="1" sqref="N45:P54">
      <formula1>"-"</formula1>
    </dataValidation>
  </dataValidations>
  <hyperlinks>
    <hyperlink ref="C12" location="_ftn1" display="_ftn1"/>
    <hyperlink ref="D12" location="_ftn2" display="_ftn2"/>
    <hyperlink ref="F12" location="_ftn3" display="_ftn3"/>
  </hyperlinks>
  <printOptions horizontalCentered="1"/>
  <pageMargins left="0.2" right="0.2" top="0.5" bottom="0.5" header="0.3" footer="0.3"/>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85725</xdr:colOff>
                    <xdr:row>35</xdr:row>
                    <xdr:rowOff>0</xdr:rowOff>
                  </from>
                  <to>
                    <xdr:col>3</xdr:col>
                    <xdr:colOff>161925</xdr:colOff>
                    <xdr:row>36</xdr:row>
                    <xdr:rowOff>28575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85725</xdr:colOff>
                    <xdr:row>32</xdr:row>
                    <xdr:rowOff>171450</xdr:rowOff>
                  </from>
                  <to>
                    <xdr:col>4</xdr:col>
                    <xdr:colOff>0</xdr:colOff>
                    <xdr:row>34</xdr:row>
                    <xdr:rowOff>28575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85725</xdr:colOff>
                    <xdr:row>34</xdr:row>
                    <xdr:rowOff>28575</xdr:rowOff>
                  </from>
                  <to>
                    <xdr:col>4</xdr:col>
                    <xdr:colOff>0</xdr:colOff>
                    <xdr:row>35</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xdr:col>
                    <xdr:colOff>95250</xdr:colOff>
                    <xdr:row>36</xdr:row>
                    <xdr:rowOff>9525</xdr:rowOff>
                  </from>
                  <to>
                    <xdr:col>2</xdr:col>
                    <xdr:colOff>571500</xdr:colOff>
                    <xdr:row>37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P32"/>
  <sheetViews>
    <sheetView topLeftCell="A22" workbookViewId="0">
      <selection activeCell="A14" sqref="A14:P14"/>
    </sheetView>
  </sheetViews>
  <sheetFormatPr defaultRowHeight="15" x14ac:dyDescent="0.25"/>
  <cols>
    <col min="15" max="15" width="0.28515625" customWidth="1"/>
    <col min="16" max="16" width="9.140625" hidden="1" customWidth="1"/>
  </cols>
  <sheetData>
    <row r="1" spans="1:16" ht="15" customHeight="1" x14ac:dyDescent="0.25">
      <c r="A1" s="141" t="s">
        <v>61</v>
      </c>
      <c r="B1" s="141"/>
      <c r="C1" s="141"/>
      <c r="D1" s="141"/>
      <c r="E1" s="141"/>
      <c r="F1" s="141"/>
      <c r="G1" s="141"/>
      <c r="H1" s="141"/>
      <c r="I1" s="141"/>
      <c r="J1" s="141"/>
      <c r="K1" s="141"/>
      <c r="L1" s="141"/>
      <c r="M1" s="141"/>
      <c r="N1" s="141"/>
      <c r="O1" s="141"/>
      <c r="P1" s="141"/>
    </row>
    <row r="2" spans="1:16" ht="17.25" x14ac:dyDescent="0.25">
      <c r="A2" s="141" t="s">
        <v>4</v>
      </c>
      <c r="B2" s="141"/>
      <c r="C2" s="141"/>
      <c r="D2" s="141"/>
      <c r="E2" s="141"/>
      <c r="F2" s="141"/>
      <c r="G2" s="141"/>
      <c r="H2" s="141"/>
      <c r="I2" s="141"/>
      <c r="J2" s="141"/>
      <c r="K2" s="141"/>
      <c r="L2" s="141"/>
      <c r="M2" s="141"/>
      <c r="N2" s="141"/>
      <c r="O2" s="141"/>
      <c r="P2" s="141"/>
    </row>
    <row r="3" spans="1:16" x14ac:dyDescent="0.25">
      <c r="A3" s="138"/>
      <c r="B3" s="138"/>
      <c r="C3" s="138"/>
      <c r="D3" s="138"/>
      <c r="E3" s="138"/>
      <c r="F3" s="138"/>
      <c r="G3" s="138"/>
      <c r="H3" s="138"/>
      <c r="I3" s="138"/>
      <c r="J3" s="138"/>
      <c r="K3" s="138"/>
      <c r="L3" s="138"/>
      <c r="M3" s="138"/>
      <c r="N3" s="138"/>
      <c r="O3" s="138"/>
      <c r="P3" s="138"/>
    </row>
    <row r="4" spans="1:16" x14ac:dyDescent="0.25">
      <c r="A4" s="140" t="s">
        <v>62</v>
      </c>
      <c r="B4" s="140"/>
      <c r="C4" s="140"/>
      <c r="D4" s="140"/>
      <c r="E4" s="140"/>
      <c r="F4" s="140"/>
      <c r="G4" s="140"/>
      <c r="H4" s="140"/>
      <c r="I4" s="140"/>
      <c r="J4" s="140"/>
      <c r="K4" s="140"/>
      <c r="L4" s="140"/>
      <c r="M4" s="140"/>
      <c r="N4" s="140"/>
      <c r="O4" s="140"/>
      <c r="P4" s="140"/>
    </row>
    <row r="5" spans="1:16" ht="15" customHeight="1" x14ac:dyDescent="0.25">
      <c r="A5" s="140" t="s">
        <v>5</v>
      </c>
      <c r="B5" s="140"/>
      <c r="C5" s="140"/>
      <c r="D5" s="140"/>
      <c r="E5" s="140"/>
      <c r="F5" s="140"/>
      <c r="G5" s="140"/>
      <c r="H5" s="140"/>
      <c r="I5" s="140"/>
      <c r="J5" s="140"/>
      <c r="K5" s="140"/>
      <c r="L5" s="140"/>
      <c r="M5" s="140"/>
      <c r="N5" s="140"/>
      <c r="O5" s="140"/>
      <c r="P5" s="140"/>
    </row>
    <row r="6" spans="1:16" x14ac:dyDescent="0.25">
      <c r="A6" s="140" t="s">
        <v>6</v>
      </c>
      <c r="B6" s="140"/>
      <c r="C6" s="140"/>
      <c r="D6" s="140"/>
      <c r="E6" s="140"/>
      <c r="F6" s="140"/>
      <c r="G6" s="140"/>
      <c r="H6" s="140"/>
      <c r="I6" s="140"/>
      <c r="J6" s="140"/>
      <c r="K6" s="140"/>
      <c r="L6" s="140"/>
      <c r="M6" s="140"/>
      <c r="N6" s="140"/>
      <c r="O6" s="140"/>
      <c r="P6" s="140"/>
    </row>
    <row r="7" spans="1:16" ht="27" customHeight="1" x14ac:dyDescent="0.25">
      <c r="A7" s="137" t="s">
        <v>29</v>
      </c>
      <c r="B7" s="137"/>
      <c r="C7" s="137"/>
      <c r="D7" s="137"/>
      <c r="E7" s="137"/>
      <c r="F7" s="137"/>
      <c r="G7" s="137"/>
      <c r="H7" s="137"/>
      <c r="I7" s="137"/>
      <c r="J7" s="137"/>
      <c r="K7" s="137"/>
      <c r="L7" s="137"/>
      <c r="M7" s="137"/>
      <c r="N7" s="137"/>
      <c r="O7" s="137"/>
      <c r="P7" s="137"/>
    </row>
    <row r="8" spans="1:16" x14ac:dyDescent="0.25">
      <c r="A8" s="139" t="s">
        <v>7</v>
      </c>
      <c r="B8" s="139"/>
      <c r="C8" s="139"/>
      <c r="D8" s="139"/>
      <c r="E8" s="139"/>
      <c r="F8" s="139"/>
      <c r="G8" s="139"/>
      <c r="H8" s="139"/>
      <c r="I8" s="139"/>
      <c r="J8" s="139"/>
      <c r="K8" s="139"/>
      <c r="L8" s="139"/>
      <c r="M8" s="139"/>
      <c r="N8" s="139"/>
      <c r="O8" s="139"/>
      <c r="P8" s="139"/>
    </row>
    <row r="9" spans="1:16" ht="126.75" customHeight="1" x14ac:dyDescent="0.25">
      <c r="A9" s="137" t="s">
        <v>31</v>
      </c>
      <c r="B9" s="137"/>
      <c r="C9" s="137"/>
      <c r="D9" s="137"/>
      <c r="E9" s="137"/>
      <c r="F9" s="137"/>
      <c r="G9" s="137"/>
      <c r="H9" s="137"/>
      <c r="I9" s="137"/>
      <c r="J9" s="137"/>
      <c r="K9" s="137"/>
      <c r="L9" s="137"/>
      <c r="M9" s="137"/>
      <c r="N9" s="137"/>
      <c r="O9" s="137"/>
      <c r="P9" s="137"/>
    </row>
    <row r="10" spans="1:16" ht="23.25" customHeight="1" x14ac:dyDescent="0.25">
      <c r="A10" s="137" t="s">
        <v>8</v>
      </c>
      <c r="B10" s="137"/>
      <c r="C10" s="137"/>
      <c r="D10" s="137"/>
      <c r="E10" s="137"/>
      <c r="F10" s="137"/>
      <c r="G10" s="137"/>
      <c r="H10" s="137"/>
      <c r="I10" s="137"/>
      <c r="J10" s="137"/>
      <c r="K10" s="137"/>
      <c r="L10" s="137"/>
      <c r="M10" s="137"/>
      <c r="N10" s="137"/>
      <c r="O10" s="137"/>
      <c r="P10" s="137"/>
    </row>
    <row r="11" spans="1:16" ht="23.25" customHeight="1" x14ac:dyDescent="0.25">
      <c r="A11" s="140" t="s">
        <v>9</v>
      </c>
      <c r="B11" s="140"/>
      <c r="C11" s="140"/>
      <c r="D11" s="140"/>
      <c r="E11" s="140"/>
      <c r="F11" s="140"/>
      <c r="G11" s="140"/>
      <c r="H11" s="140"/>
      <c r="I11" s="140"/>
      <c r="J11" s="140"/>
      <c r="K11" s="140"/>
      <c r="L11" s="140"/>
      <c r="M11" s="140"/>
      <c r="N11" s="140"/>
      <c r="O11" s="140"/>
      <c r="P11" s="140"/>
    </row>
    <row r="12" spans="1:16" ht="23.25" customHeight="1" x14ac:dyDescent="0.25">
      <c r="A12" s="137" t="s">
        <v>10</v>
      </c>
      <c r="B12" s="137"/>
      <c r="C12" s="137"/>
      <c r="D12" s="137"/>
      <c r="E12" s="137"/>
      <c r="F12" s="137"/>
      <c r="G12" s="137"/>
      <c r="H12" s="137"/>
      <c r="I12" s="137"/>
      <c r="J12" s="137"/>
      <c r="K12" s="137"/>
      <c r="L12" s="137"/>
      <c r="M12" s="137"/>
      <c r="N12" s="137"/>
      <c r="O12" s="137"/>
      <c r="P12" s="137"/>
    </row>
    <row r="13" spans="1:16" ht="35.25" customHeight="1" x14ac:dyDescent="0.25">
      <c r="A13" s="137" t="s">
        <v>11</v>
      </c>
      <c r="B13" s="137"/>
      <c r="C13" s="137"/>
      <c r="D13" s="137"/>
      <c r="E13" s="137"/>
      <c r="F13" s="137"/>
      <c r="G13" s="137"/>
      <c r="H13" s="137"/>
      <c r="I13" s="137"/>
      <c r="J13" s="137"/>
      <c r="K13" s="137"/>
      <c r="L13" s="137"/>
      <c r="M13" s="137"/>
      <c r="N13" s="137"/>
      <c r="O13" s="137"/>
      <c r="P13" s="137"/>
    </row>
    <row r="14" spans="1:16" ht="99.75" customHeight="1" x14ac:dyDescent="0.25">
      <c r="A14" s="137" t="s">
        <v>12</v>
      </c>
      <c r="B14" s="137"/>
      <c r="C14" s="137"/>
      <c r="D14" s="137"/>
      <c r="E14" s="137"/>
      <c r="F14" s="137"/>
      <c r="G14" s="137"/>
      <c r="H14" s="137"/>
      <c r="I14" s="137"/>
      <c r="J14" s="137"/>
      <c r="K14" s="137"/>
      <c r="L14" s="137"/>
      <c r="M14" s="137"/>
      <c r="N14" s="137"/>
      <c r="O14" s="137"/>
      <c r="P14" s="137"/>
    </row>
    <row r="15" spans="1:16" ht="15" customHeight="1" x14ac:dyDescent="0.25">
      <c r="A15" s="139" t="s">
        <v>13</v>
      </c>
      <c r="B15" s="139"/>
      <c r="C15" s="139"/>
      <c r="D15" s="139"/>
      <c r="E15" s="139"/>
      <c r="F15" s="139"/>
      <c r="G15" s="139"/>
      <c r="H15" s="139"/>
      <c r="I15" s="139"/>
      <c r="J15" s="139"/>
      <c r="K15" s="139"/>
      <c r="L15" s="139"/>
      <c r="M15" s="139"/>
      <c r="N15" s="139"/>
      <c r="O15" s="139"/>
      <c r="P15" s="139"/>
    </row>
    <row r="16" spans="1:16" x14ac:dyDescent="0.25">
      <c r="A16" s="138"/>
      <c r="B16" s="138"/>
      <c r="C16" s="138"/>
      <c r="D16" s="138"/>
      <c r="E16" s="138"/>
      <c r="F16" s="138"/>
      <c r="G16" s="138"/>
      <c r="H16" s="138"/>
      <c r="I16" s="138"/>
      <c r="J16" s="138"/>
      <c r="K16" s="138"/>
      <c r="L16" s="138"/>
      <c r="M16" s="138"/>
      <c r="N16" s="138"/>
      <c r="O16" s="138"/>
      <c r="P16" s="138"/>
    </row>
    <row r="17" spans="1:16" ht="44.25" customHeight="1" x14ac:dyDescent="0.25">
      <c r="A17" s="137" t="s">
        <v>14</v>
      </c>
      <c r="B17" s="137"/>
      <c r="C17" s="137"/>
      <c r="D17" s="137"/>
      <c r="E17" s="137"/>
      <c r="F17" s="137"/>
      <c r="G17" s="137"/>
      <c r="H17" s="137"/>
      <c r="I17" s="137"/>
      <c r="J17" s="137"/>
      <c r="K17" s="137"/>
      <c r="L17" s="137"/>
      <c r="M17" s="137"/>
      <c r="N17" s="137"/>
      <c r="O17" s="137"/>
      <c r="P17" s="137"/>
    </row>
    <row r="18" spans="1:16" ht="83.25" customHeight="1" x14ac:dyDescent="0.25">
      <c r="A18" s="137" t="s">
        <v>15</v>
      </c>
      <c r="B18" s="137"/>
      <c r="C18" s="137"/>
      <c r="D18" s="137"/>
      <c r="E18" s="137"/>
      <c r="F18" s="137"/>
      <c r="G18" s="137"/>
      <c r="H18" s="137"/>
      <c r="I18" s="137"/>
      <c r="J18" s="137"/>
      <c r="K18" s="137"/>
      <c r="L18" s="137"/>
      <c r="M18" s="137"/>
      <c r="N18" s="137"/>
      <c r="O18" s="137"/>
      <c r="P18" s="137"/>
    </row>
    <row r="19" spans="1:16" ht="79.5" customHeight="1" x14ac:dyDescent="0.25">
      <c r="A19" s="137" t="s">
        <v>16</v>
      </c>
      <c r="B19" s="137"/>
      <c r="C19" s="137"/>
      <c r="D19" s="137"/>
      <c r="E19" s="137"/>
      <c r="F19" s="137"/>
      <c r="G19" s="137"/>
      <c r="H19" s="137"/>
      <c r="I19" s="137"/>
      <c r="J19" s="137"/>
      <c r="K19" s="137"/>
      <c r="L19" s="137"/>
      <c r="M19" s="137"/>
      <c r="N19" s="137"/>
      <c r="O19" s="137"/>
      <c r="P19" s="137"/>
    </row>
    <row r="20" spans="1:16" ht="35.25" customHeight="1" x14ac:dyDescent="0.25">
      <c r="A20" s="137" t="s">
        <v>17</v>
      </c>
      <c r="B20" s="137"/>
      <c r="C20" s="137"/>
      <c r="D20" s="137"/>
      <c r="E20" s="137"/>
      <c r="F20" s="137"/>
      <c r="G20" s="137"/>
      <c r="H20" s="137"/>
      <c r="I20" s="137"/>
      <c r="J20" s="137"/>
      <c r="K20" s="137"/>
      <c r="L20" s="137"/>
      <c r="M20" s="137"/>
      <c r="N20" s="137"/>
      <c r="O20" s="137"/>
      <c r="P20" s="137"/>
    </row>
    <row r="21" spans="1:16" ht="63.75" customHeight="1" x14ac:dyDescent="0.25">
      <c r="A21" s="137" t="s">
        <v>18</v>
      </c>
      <c r="B21" s="137"/>
      <c r="C21" s="137"/>
      <c r="D21" s="137"/>
      <c r="E21" s="137"/>
      <c r="F21" s="137"/>
      <c r="G21" s="137"/>
      <c r="H21" s="137"/>
      <c r="I21" s="137"/>
      <c r="J21" s="137"/>
      <c r="K21" s="137"/>
      <c r="L21" s="137"/>
      <c r="M21" s="137"/>
      <c r="N21" s="137"/>
      <c r="O21" s="137"/>
      <c r="P21" s="137"/>
    </row>
    <row r="22" spans="1:16" ht="69" customHeight="1" x14ac:dyDescent="0.25">
      <c r="A22" s="137" t="s">
        <v>19</v>
      </c>
      <c r="B22" s="137"/>
      <c r="C22" s="137"/>
      <c r="D22" s="137"/>
      <c r="E22" s="137"/>
      <c r="F22" s="137"/>
      <c r="G22" s="137"/>
      <c r="H22" s="137"/>
      <c r="I22" s="137"/>
      <c r="J22" s="137"/>
      <c r="K22" s="137"/>
      <c r="L22" s="137"/>
      <c r="M22" s="137"/>
      <c r="N22" s="137"/>
      <c r="O22" s="137"/>
      <c r="P22" s="137"/>
    </row>
    <row r="23" spans="1:16" ht="20.25" customHeight="1" x14ac:dyDescent="0.25">
      <c r="A23" s="137" t="s">
        <v>20</v>
      </c>
      <c r="B23" s="137"/>
      <c r="C23" s="137"/>
      <c r="D23" s="137"/>
      <c r="E23" s="137"/>
      <c r="F23" s="137"/>
      <c r="G23" s="137"/>
      <c r="H23" s="137"/>
      <c r="I23" s="137"/>
      <c r="J23" s="137"/>
      <c r="K23" s="137"/>
      <c r="L23" s="137"/>
      <c r="M23" s="137"/>
      <c r="N23" s="137"/>
      <c r="O23" s="137"/>
      <c r="P23" s="137"/>
    </row>
    <row r="24" spans="1:16" ht="15" customHeight="1" x14ac:dyDescent="0.25">
      <c r="A24" s="139" t="s">
        <v>21</v>
      </c>
      <c r="B24" s="139"/>
      <c r="C24" s="139"/>
      <c r="D24" s="139"/>
      <c r="E24" s="139"/>
      <c r="F24" s="139"/>
      <c r="G24" s="139"/>
      <c r="H24" s="139"/>
      <c r="I24" s="139"/>
      <c r="J24" s="139"/>
      <c r="K24" s="139"/>
      <c r="L24" s="139"/>
      <c r="M24" s="139"/>
      <c r="N24" s="139"/>
      <c r="O24" s="139"/>
      <c r="P24" s="139"/>
    </row>
    <row r="25" spans="1:16" ht="51.75" customHeight="1" x14ac:dyDescent="0.25">
      <c r="A25" s="137" t="s">
        <v>22</v>
      </c>
      <c r="B25" s="137"/>
      <c r="C25" s="137"/>
      <c r="D25" s="137"/>
      <c r="E25" s="137"/>
      <c r="F25" s="137"/>
      <c r="G25" s="137"/>
      <c r="H25" s="137"/>
      <c r="I25" s="137"/>
      <c r="J25" s="137"/>
      <c r="K25" s="137"/>
      <c r="L25" s="137"/>
      <c r="M25" s="137"/>
      <c r="N25" s="137"/>
      <c r="O25" s="137"/>
      <c r="P25" s="137"/>
    </row>
    <row r="26" spans="1:16" ht="33" customHeight="1" x14ac:dyDescent="0.25">
      <c r="A26" s="137" t="s">
        <v>23</v>
      </c>
      <c r="B26" s="137"/>
      <c r="C26" s="137"/>
      <c r="D26" s="137"/>
      <c r="E26" s="137"/>
      <c r="F26" s="137"/>
      <c r="G26" s="137"/>
      <c r="H26" s="137"/>
      <c r="I26" s="137"/>
      <c r="J26" s="137"/>
      <c r="K26" s="137"/>
      <c r="L26" s="137"/>
      <c r="M26" s="137"/>
      <c r="N26" s="137"/>
      <c r="O26" s="137"/>
      <c r="P26" s="137"/>
    </row>
    <row r="27" spans="1:16" ht="46.5" customHeight="1" x14ac:dyDescent="0.25">
      <c r="A27" s="137" t="s">
        <v>24</v>
      </c>
      <c r="B27" s="137"/>
      <c r="C27" s="137"/>
      <c r="D27" s="137"/>
      <c r="E27" s="137"/>
      <c r="F27" s="137"/>
      <c r="G27" s="137"/>
      <c r="H27" s="137"/>
      <c r="I27" s="137"/>
      <c r="J27" s="137"/>
      <c r="K27" s="137"/>
      <c r="L27" s="137"/>
      <c r="M27" s="137"/>
      <c r="N27" s="137"/>
      <c r="O27" s="137"/>
      <c r="P27" s="137"/>
    </row>
    <row r="28" spans="1:16" ht="20.25" customHeight="1" x14ac:dyDescent="0.25">
      <c r="A28" s="137" t="s">
        <v>25</v>
      </c>
      <c r="B28" s="137"/>
      <c r="C28" s="137"/>
      <c r="D28" s="137"/>
      <c r="E28" s="137"/>
      <c r="F28" s="137"/>
      <c r="G28" s="137"/>
      <c r="H28" s="137"/>
      <c r="I28" s="137"/>
      <c r="J28" s="137"/>
      <c r="K28" s="137"/>
      <c r="L28" s="137"/>
      <c r="M28" s="137"/>
      <c r="N28" s="137"/>
      <c r="O28" s="137"/>
      <c r="P28" s="137"/>
    </row>
    <row r="29" spans="1:16" ht="44.25" customHeight="1" x14ac:dyDescent="0.25">
      <c r="A29" s="137" t="s">
        <v>26</v>
      </c>
      <c r="B29" s="137"/>
      <c r="C29" s="137"/>
      <c r="D29" s="137"/>
      <c r="E29" s="137"/>
      <c r="F29" s="137"/>
      <c r="G29" s="137"/>
      <c r="H29" s="137"/>
      <c r="I29" s="137"/>
      <c r="J29" s="137"/>
      <c r="K29" s="137"/>
      <c r="L29" s="137"/>
      <c r="M29" s="137"/>
      <c r="N29" s="137"/>
      <c r="O29" s="137"/>
      <c r="P29" s="137"/>
    </row>
    <row r="30" spans="1:16" ht="44.25" customHeight="1" x14ac:dyDescent="0.25">
      <c r="A30" s="137" t="s">
        <v>27</v>
      </c>
      <c r="B30" s="137"/>
      <c r="C30" s="137"/>
      <c r="D30" s="137"/>
      <c r="E30" s="137"/>
      <c r="F30" s="137"/>
      <c r="G30" s="137"/>
      <c r="H30" s="137"/>
      <c r="I30" s="137"/>
      <c r="J30" s="137"/>
      <c r="K30" s="137"/>
      <c r="L30" s="137"/>
      <c r="M30" s="137"/>
      <c r="N30" s="137"/>
      <c r="O30" s="137"/>
      <c r="P30" s="137"/>
    </row>
    <row r="31" spans="1:16" ht="39" customHeight="1" x14ac:dyDescent="0.25">
      <c r="A31" s="137" t="s">
        <v>28</v>
      </c>
      <c r="B31" s="137"/>
      <c r="C31" s="137"/>
      <c r="D31" s="137"/>
      <c r="E31" s="137"/>
      <c r="F31" s="137"/>
      <c r="G31" s="137"/>
      <c r="H31" s="137"/>
      <c r="I31" s="137"/>
      <c r="J31" s="137"/>
      <c r="K31" s="137"/>
      <c r="L31" s="137"/>
      <c r="M31" s="137"/>
      <c r="N31" s="137"/>
      <c r="O31" s="137"/>
      <c r="P31" s="137"/>
    </row>
    <row r="32" spans="1:16" ht="15" customHeight="1" x14ac:dyDescent="0.25">
      <c r="A32" s="2"/>
    </row>
  </sheetData>
  <mergeCells count="31">
    <mergeCell ref="A11:P11"/>
    <mergeCell ref="A12:P12"/>
    <mergeCell ref="A9:P9"/>
    <mergeCell ref="A10:P10"/>
    <mergeCell ref="A1:P1"/>
    <mergeCell ref="A4:P4"/>
    <mergeCell ref="A5:P5"/>
    <mergeCell ref="A6:P6"/>
    <mergeCell ref="A7:P7"/>
    <mergeCell ref="A2:P2"/>
    <mergeCell ref="A3:P3"/>
    <mergeCell ref="A8:P8"/>
    <mergeCell ref="A13:P13"/>
    <mergeCell ref="A14:P14"/>
    <mergeCell ref="A15:P15"/>
    <mergeCell ref="A29:P29"/>
    <mergeCell ref="A20:P20"/>
    <mergeCell ref="A21:P21"/>
    <mergeCell ref="A30:P30"/>
    <mergeCell ref="A31:P31"/>
    <mergeCell ref="A16:P16"/>
    <mergeCell ref="A25:P25"/>
    <mergeCell ref="A26:P26"/>
    <mergeCell ref="A27:P27"/>
    <mergeCell ref="A28:P28"/>
    <mergeCell ref="A22:P22"/>
    <mergeCell ref="A23:P23"/>
    <mergeCell ref="A24:P24"/>
    <mergeCell ref="A17:P17"/>
    <mergeCell ref="A18:P18"/>
    <mergeCell ref="A19:P1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Հ1 Ձև1 </vt:lpstr>
      <vt:lpstr>Հ1 Ձև 2 (1) </vt:lpstr>
      <vt:lpstr>Հ1 Ձև 2 (2)</vt:lpstr>
      <vt:lpstr>Լրացման պահանջներ</vt:lpstr>
      <vt:lpstr>'Հ1 Ձև1 '!_ftnref1</vt:lpstr>
      <vt:lpstr>'Հ1 Ձև1 '!_ftnref2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2023-03-03T08:23:49Z</dcterms:modified>
</cp:coreProperties>
</file>